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VB UB ban hành\Năm 2023\"/>
    </mc:Choice>
  </mc:AlternateContent>
  <bookViews>
    <workbookView xWindow="0" yWindow="0" windowWidth="19200" windowHeight="8180" firstSheet="1" activeTab="5"/>
  </bookViews>
  <sheets>
    <sheet name="foxz" sheetId="17" state="veryHidden" r:id="rId1"/>
    <sheet name="116" sheetId="4" r:id="rId2"/>
    <sheet name="117" sheetId="5" r:id="rId3"/>
    <sheet name="118" sheetId="6" r:id="rId4"/>
    <sheet name="119" sheetId="7" r:id="rId5"/>
    <sheet name="120" sheetId="16" r:id="rId6"/>
  </sheets>
  <calcPr calcId="162913"/>
</workbook>
</file>

<file path=xl/calcChain.xml><?xml version="1.0" encoding="utf-8"?>
<calcChain xmlns="http://schemas.openxmlformats.org/spreadsheetml/2006/main">
  <c r="C8" i="16" l="1"/>
  <c r="B8" i="16"/>
  <c r="G9" i="7" l="1"/>
  <c r="H9" i="7"/>
  <c r="F9" i="7"/>
  <c r="F24" i="6" l="1"/>
  <c r="E9" i="6"/>
  <c r="E10" i="5"/>
  <c r="D18" i="5"/>
  <c r="D6" i="4"/>
  <c r="H9" i="6" l="1"/>
  <c r="F12" i="6"/>
  <c r="F13" i="6"/>
  <c r="F14" i="6"/>
  <c r="F15" i="6"/>
  <c r="F16" i="6"/>
  <c r="F17" i="6"/>
  <c r="F18" i="6"/>
  <c r="F19" i="6"/>
  <c r="F20" i="6"/>
  <c r="F21" i="6"/>
  <c r="F22" i="6"/>
  <c r="F23" i="6"/>
  <c r="F11" i="6"/>
  <c r="C12" i="6"/>
  <c r="C13" i="6"/>
  <c r="C14" i="6"/>
  <c r="C15" i="6"/>
  <c r="C16" i="6"/>
  <c r="C17" i="6"/>
  <c r="C18" i="6"/>
  <c r="C19" i="6"/>
  <c r="C20" i="6"/>
  <c r="C21" i="6"/>
  <c r="C22" i="6"/>
  <c r="C23" i="6"/>
  <c r="C11" i="6"/>
  <c r="F26" i="5" l="1"/>
  <c r="F20" i="5"/>
  <c r="D20" i="5"/>
  <c r="C20" i="5"/>
  <c r="F19" i="5" l="1"/>
  <c r="G10" i="16"/>
  <c r="G11" i="16"/>
  <c r="G12" i="16"/>
  <c r="G13" i="16"/>
  <c r="G9" i="16"/>
  <c r="D12" i="16"/>
  <c r="D11" i="16"/>
  <c r="D10" i="16"/>
  <c r="D9" i="16"/>
  <c r="C9" i="7" l="1"/>
  <c r="G8" i="16" l="1"/>
  <c r="F8" i="16"/>
  <c r="E8" i="16"/>
  <c r="D8" i="16"/>
  <c r="E26" i="5" l="1"/>
  <c r="I9" i="7" l="1"/>
  <c r="G9" i="6" l="1"/>
  <c r="D9" i="6"/>
  <c r="C9" i="6" s="1"/>
  <c r="F9" i="6" l="1"/>
  <c r="K12" i="6"/>
  <c r="K14" i="6"/>
  <c r="K15" i="6"/>
  <c r="K17" i="6"/>
  <c r="K20" i="6"/>
  <c r="K21" i="6"/>
  <c r="K22" i="6"/>
  <c r="K11" i="6"/>
  <c r="G18" i="5"/>
  <c r="H18" i="5"/>
  <c r="G21" i="5"/>
  <c r="H21" i="5"/>
  <c r="G23" i="5"/>
  <c r="H23" i="5"/>
  <c r="G24" i="5"/>
  <c r="H24" i="5"/>
  <c r="G27" i="5"/>
  <c r="G28" i="5"/>
  <c r="G29" i="5"/>
  <c r="H29" i="5"/>
  <c r="G30" i="5"/>
  <c r="G31" i="5"/>
  <c r="H31" i="5"/>
  <c r="G32" i="5"/>
  <c r="H32" i="5"/>
  <c r="G38" i="5"/>
  <c r="H38" i="5"/>
  <c r="H11" i="5"/>
  <c r="G11" i="5"/>
  <c r="E20" i="5"/>
  <c r="D26" i="5"/>
  <c r="D37" i="5"/>
  <c r="E37" i="5"/>
  <c r="F37" i="5"/>
  <c r="D10" i="5"/>
  <c r="F10" i="5"/>
  <c r="F9" i="5" s="1"/>
  <c r="C10" i="5"/>
  <c r="C37" i="5"/>
  <c r="C26" i="5"/>
  <c r="C9" i="5" l="1"/>
  <c r="I9" i="6"/>
  <c r="G37" i="5"/>
  <c r="H20" i="5"/>
  <c r="K9" i="6"/>
  <c r="H37" i="5"/>
  <c r="H26" i="5"/>
  <c r="C19" i="5"/>
  <c r="G26" i="5"/>
  <c r="G20" i="5"/>
  <c r="H10" i="5"/>
  <c r="G10" i="5"/>
  <c r="E19" i="5"/>
  <c r="E9" i="5" s="1"/>
  <c r="D19" i="5"/>
  <c r="D9" i="5" s="1"/>
  <c r="B9" i="4"/>
  <c r="B6" i="4" s="1"/>
  <c r="B15" i="4" l="1"/>
  <c r="H19" i="5"/>
  <c r="H9" i="5"/>
  <c r="G9" i="5"/>
  <c r="G19" i="5"/>
</calcChain>
</file>

<file path=xl/sharedStrings.xml><?xml version="1.0" encoding="utf-8"?>
<sst xmlns="http://schemas.openxmlformats.org/spreadsheetml/2006/main" count="209" uniqueCount="174">
  <si>
    <t>Đơn vị: 1000 đồng</t>
  </si>
  <si>
    <t>STT</t>
  </si>
  <si>
    <t>NỘI DUNG</t>
  </si>
  <si>
    <t>A</t>
  </si>
  <si>
    <t>B</t>
  </si>
  <si>
    <t>I</t>
  </si>
  <si>
    <t>- Thu bổ sung cân đối</t>
  </si>
  <si>
    <t>- Thu bổ sung có mục tiêu</t>
  </si>
  <si>
    <t>Thu chuyển nguồn</t>
  </si>
  <si>
    <t>II</t>
  </si>
  <si>
    <t xml:space="preserve">Dự phòng </t>
  </si>
  <si>
    <t>ỦY BAN NHÂN DÂN</t>
  </si>
  <si>
    <t>PHƯỜNG BẮC HỒNG</t>
  </si>
  <si>
    <t>SO SÁNH (%)</t>
  </si>
  <si>
    <t>THU NSNN</t>
  </si>
  <si>
    <t>THU NSX</t>
  </si>
  <si>
    <t>5=3/1</t>
  </si>
  <si>
    <t>6=4/2</t>
  </si>
  <si>
    <t>TỔNG THU</t>
  </si>
  <si>
    <t xml:space="preserve">Các khoản thu 100% </t>
  </si>
  <si>
    <t>Phí, lệ phí</t>
  </si>
  <si>
    <t>Thu từ quỹ đất công ích và thu hoa lợi công sản khác</t>
  </si>
  <si>
    <t>Thu từ hoạt động kinh tế và sự nghiệp</t>
  </si>
  <si>
    <t>Thu phạt, tịch thu khác theo quy định</t>
  </si>
  <si>
    <t>Thu từ tài sản được xác lập quyền sở hữu của nhà nước theo quy định</t>
  </si>
  <si>
    <t>Đóng góp của nhân dân theo quy định</t>
  </si>
  <si>
    <t>Đóng góp tự nguyện của các tổ chức, cá nhân</t>
  </si>
  <si>
    <t>Thu khác</t>
  </si>
  <si>
    <t>Các khoản thu phân chia theo tỷ lệ phần trăm (%)</t>
  </si>
  <si>
    <t>Các khoản thu phân chia</t>
  </si>
  <si>
    <t>- Thuế sử dụng đất phi nông nghiệp</t>
  </si>
  <si>
    <t>- Lệ phí môn bài thu từ cá nhân, hộ kinh doanh</t>
  </si>
  <si>
    <t>- Lệ phí trước bạ nhà, đất</t>
  </si>
  <si>
    <t>Các khoản thu phân chia khác do cấp tỉnh quy định</t>
  </si>
  <si>
    <t>III</t>
  </si>
  <si>
    <t>Thu viện trợ không hoàn lại trực tiếp cho xã (nếu có)</t>
  </si>
  <si>
    <t>IV</t>
  </si>
  <si>
    <t>V</t>
  </si>
  <si>
    <t>Thu kết dư ngân sách năm trước</t>
  </si>
  <si>
    <t>VI</t>
  </si>
  <si>
    <t>Thu bổ sung từ ngân sách cấp trên</t>
  </si>
  <si>
    <t>- Cấp quyền sử dụng đất</t>
  </si>
  <si>
    <t>- Tiền thuê đất</t>
  </si>
  <si>
    <t>- Thuế TNCN</t>
  </si>
  <si>
    <t>- Thuế tài nguyên</t>
  </si>
  <si>
    <t>- Thuế TTĐB</t>
  </si>
  <si>
    <t>TỔNG SỐ</t>
  </si>
  <si>
    <t>7=4/1</t>
  </si>
  <si>
    <t>8=5/2</t>
  </si>
  <si>
    <t>TỔNG CHI</t>
  </si>
  <si>
    <t xml:space="preserve">Trong đó 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</si>
  <si>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</si>
  <si>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</si>
  <si>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</si>
  <si>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</si>
  <si>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</si>
  <si>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</si>
  <si>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</si>
  <si>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</si>
  <si>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</si>
  <si>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</si>
  <si>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Chi khác</t>
  </si>
  <si>
    <t>Tổng số thu</t>
  </si>
  <si>
    <t>Tổng số chi</t>
  </si>
  <si>
    <t>- Bổ sung cân đối ngân sách</t>
  </si>
  <si>
    <t>- Bổ sung có mục tiêu</t>
  </si>
  <si>
    <t>II. Các khoản thu phân chia theo tỷ lệ %</t>
  </si>
  <si>
    <t>IV. Thu kết dư ngân sách năm trước</t>
  </si>
  <si>
    <t>V. Thu viện trợ</t>
  </si>
  <si>
    <t>VI. Thu chuyển nguồn từ năm trước sang của ngân sách xã (nếu có)</t>
  </si>
  <si>
    <t>Kết dư ngân sách</t>
  </si>
  <si>
    <t xml:space="preserve">III. Thu bổ sung </t>
  </si>
  <si>
    <t>I. Chi đầu tư phát triển</t>
  </si>
  <si>
    <t>II. Chi thường xuyên</t>
  </si>
  <si>
    <t>III. Chi chuyển nguồn của ngân sách xã sang năm sau</t>
  </si>
  <si>
    <t>IV. Chi nộp trả ngân sách cấp trên</t>
  </si>
  <si>
    <t>Quyết toán</t>
  </si>
  <si>
    <t>Nội dung</t>
  </si>
  <si>
    <t>Nội dung chi</t>
  </si>
  <si>
    <t>Biểu số 116/CK TC-NSNN</t>
  </si>
  <si>
    <t>(Quyết toán đã được Hội đồng nhân dân phê chuẩn)</t>
  </si>
  <si>
    <t>I. Các khoản thu xã hưởng 100%</t>
  </si>
  <si>
    <t>Biểu số 117/CK TC-NSNN</t>
  </si>
  <si>
    <t>DỰ TOÁN</t>
  </si>
  <si>
    <t>QUYẾT TOÁN</t>
  </si>
  <si>
    <t>PHƯỜNG BẮC HÔNG</t>
  </si>
  <si>
    <t>Biểu số 118/CK TC-NSNN</t>
  </si>
  <si>
    <t xml:space="preserve">DỰ TOÁN </t>
  </si>
  <si>
    <t>SO SÁNH QT/DT (%)</t>
  </si>
  <si>
    <t>ĐẦU TƯ PHÁT TRIỂN</t>
  </si>
  <si>
    <t>THƯỜNG XUYÊN</t>
  </si>
  <si>
    <t>9=6/3</t>
  </si>
  <si>
    <t>Chi chuyển nguồn ngân sách sang năm sau</t>
  </si>
  <si>
    <t>Chi công tác AN-QP</t>
  </si>
  <si>
    <t>Biểu số 119/CK TC-NSNN</t>
  </si>
  <si>
    <t>Tên công trình</t>
  </si>
  <si>
    <t>Thời gian khởi công - hoàn thành</t>
  </si>
  <si>
    <t>Tổng dự toán được duyệt</t>
  </si>
  <si>
    <t>Tổng số</t>
  </si>
  <si>
    <t>Chia theo nguồn vốn</t>
  </si>
  <si>
    <t>Trong đó nguồn đóng góp</t>
  </si>
  <si>
    <t>Nguồn cân đối ngân sách</t>
  </si>
  <si>
    <t>Nguồn đóng góp</t>
  </si>
  <si>
    <t>- Thu khác ngoài quốc doanh</t>
  </si>
  <si>
    <t>Trong đó thanh toán KL năm trước</t>
  </si>
  <si>
    <t>- Thuế sử dụng đất nông nghiệp thu từ hộ GĐ</t>
  </si>
  <si>
    <t>1. Công trình chuyển tiếp</t>
  </si>
  <si>
    <t>THU</t>
  </si>
  <si>
    <t>CHI</t>
  </si>
  <si>
    <t>CHÊNH LỆCH (+) (-)</t>
  </si>
  <si>
    <t>1. Các quỹ tài chính nhà nước ngoài ngân sách</t>
  </si>
  <si>
    <t>2. Các hoạt động sự nghiệp</t>
  </si>
  <si>
    <t>+ Chợ</t>
  </si>
  <si>
    <t>+ Bến bãi</t>
  </si>
  <si>
    <t>Ghi chú: Chênh lệch (+) thu lớn hơn chi</t>
  </si>
  <si>
    <t>Chênh lệch (-) thu nhỏ hơn chi</t>
  </si>
  <si>
    <t>Biểu số 120/CK TC-NSNN</t>
  </si>
  <si>
    <t>KẾ HOẠCH</t>
  </si>
  <si>
    <t>THỰC HIỆN</t>
  </si>
  <si>
    <t>UBND PHƯỜNG BẮC HỒNG</t>
  </si>
  <si>
    <t>Quỹ bảo trợ trẻ em</t>
  </si>
  <si>
    <t>Quỹ đền ơn đáp nghĩa</t>
  </si>
  <si>
    <t>Quỹ phòng chống thiên tai</t>
  </si>
  <si>
    <t>Quỹ vì người nghèo</t>
  </si>
  <si>
    <t>- Thu khác ngân sách</t>
  </si>
  <si>
    <t>THỰC HIỆN THU, CHI CÁC HOẠT ĐỘNG TÀI CHÍNH KHÁC NĂM 2022</t>
  </si>
  <si>
    <t>- Thuế GTGT+TNDN</t>
  </si>
  <si>
    <t>Nộp trả ngân sách cấp trên</t>
  </si>
  <si>
    <r>
      <t>QUYẾT TOÁN CHI ĐẦU TƯ PHÁT TRIỂN</t>
    </r>
    <r>
      <rPr>
        <b/>
        <vertAlign val="superscript"/>
        <sz val="12"/>
        <color rgb="FF000000"/>
        <rFont val="Times New Roman"/>
        <family val="1"/>
      </rPr>
      <t>(1)</t>
    </r>
    <r>
      <rPr>
        <b/>
        <sz val="12"/>
        <color rgb="FF000000"/>
        <rFont val="Times New Roman"/>
        <family val="1"/>
      </rPr>
      <t xml:space="preserve"> NĂM 2022</t>
    </r>
  </si>
  <si>
    <t>Giá trị thực hiện từ 01/01 đến 31/12/2022</t>
  </si>
  <si>
    <t>Giá trị đã thanh toán năm 2022</t>
  </si>
  <si>
    <t>Chỉnh trang đô thị mương thoát nước cụm 5 tổ dân phố 2, phường Bắc Hồng</t>
  </si>
  <si>
    <t>Chỉnh trang đô thị tuyến đường Bình Lạng phường Bắc Hồng</t>
  </si>
  <si>
    <t>Đường giao thông nội đồng phường Bắc Hồng, thị xã Hồng Lĩnh (Khối 7)</t>
  </si>
  <si>
    <t>Chỉnh trang đô thị phường Bắc Hồng năm 2018</t>
  </si>
  <si>
    <t>Chỉnh trang đô thị tuyến rãnh thoát nước đoạn từ nhà ông Trần Văn Đông đến đường Sử Hy Nhan tổ dân phố 2, phường Bắc Hồng năm 2019</t>
  </si>
  <si>
    <t>Chỉnh trang đô thị ngõ 2A đường 3/2, phường Bắc Hồng năm 2019</t>
  </si>
  <si>
    <t>Đường giao thông và mương thoát nước phường Bắc Hồng, thị xã Hồng Lĩnh</t>
  </si>
  <si>
    <t>Chỉnh trang đô thị ngõ 2B đường 3/2, phường Bắc Hồng năm 2019</t>
  </si>
  <si>
    <t>Chỉnh trang đô thị ngõ 23 đường 3/2, phường Bắc Hồng năm 2019</t>
  </si>
  <si>
    <t>Chỉnh trang đô thị tuyến đường từ ngõ 71 đường 3/2 đến nhà ông Trần Đình Chiến, phường Bắc Hồng năm 2019</t>
  </si>
  <si>
    <t>Cải tạo, nâng cấp chỉnh trang đô thị ngõ 152 đường Nguyễn Ái Quốc, phường Bắc Hồng năm 2020</t>
  </si>
  <si>
    <t>Cải tạo, nâng cấp chỉnh trang đô thị ngõ 74 đường Trần Phú, phường Bắc Hồng năm 2020</t>
  </si>
  <si>
    <t>Đường giao thông nội phường Bắc Hồng ( tuyến 6, tuyến 7, tuyến 8, tuyến 9, tuyến 10, tuyến 11, tuyến 12))</t>
  </si>
  <si>
    <t>Đường giao thông nội phường Bắc Hồng ( tuyến 1, tuyến 2, tuyến 3, tuyến 4. tuyến 5))</t>
  </si>
  <si>
    <t>Khu dân cư xen dắm phía Nam Trường THPT Hồng Lam, phường Bắc Hồng, thị xã Hồng Lĩnh</t>
  </si>
  <si>
    <t>Chỉnh trang đô thị đường giao thông các tổ dân phố 1, 2 và 6 phường Bắc Hồng năm 2021</t>
  </si>
  <si>
    <t>Cải tạo, nâng cấp chỉnh trang đô thị ngõ 10 đường Cao thắng, phường Bắc Hồng năm 2021</t>
  </si>
  <si>
    <t>Chỉnh trang đô thị ngõ 10, ngõ 16 đường Lê Hữu Trác; ngõ 112, ngõ 175 và đường ngang ngõ 175 đường Trần Phú, phường Bắc Hồng năm 2021</t>
  </si>
  <si>
    <t>Cải tạo, nâng cấp chỉnh trang đô thị ngõ 106 đường Trần Phú, phường Bắc Hồng năm 2020</t>
  </si>
  <si>
    <t>Cải tạo, nâng cấp chỉnh trang đô thị ngõ 289, đường Nguyễn Ái Quốc, phường Bắc Hồng năm 2021</t>
  </si>
  <si>
    <t>Cải tạo, nâng cấp chỉnh trang đô thị ngõ 107, đường Nguyễn Ái Quốc, phường Bắc Hồng năm 2021</t>
  </si>
  <si>
    <t>Cải tạo, nâng cấp các hạng mục Nhà văn hóa tổ dân phố 9, phường Bắc Hồng</t>
  </si>
  <si>
    <t>Cải tạo, nâng cấp các hạng mục Nhà văn hóa tổ dân phố 3, phường Bắc Hồng</t>
  </si>
  <si>
    <t>Cải tạo, nâng cấp các hạng mục Nhà văn hóa tổ dân phố 6, phường Bắc Hồng</t>
  </si>
  <si>
    <t>Cải tạo, nâng cấp các hạng mục Nhà văn hóa tổ dân phố 4, phường Bắc Hồng</t>
  </si>
  <si>
    <t>Cải tạo, nâng cấp các hạng mục Nhà văn hóa tổ dân phố 1, phường Bắc Hồng</t>
  </si>
  <si>
    <t>Cải tạo, nâng cấp các hạng mục Nhà văn hóa tổ dân phố 8, phường Bắc Hồng</t>
  </si>
  <si>
    <t>Cải tạo, nâng cấp các hạng mục Nhà văn hóa tổ dân phố 10, phường Bắc Hồng</t>
  </si>
  <si>
    <t>Cải tạo, nâng cấp các hạng mục Nhà văn hóa tổ dân phố 7, phường Bắc Hồng</t>
  </si>
  <si>
    <t>Chỉnh trang đô thị ngõ 10, đường Ngô Đức Kế, Tổ dân phố 9, phường Bắc Hồng</t>
  </si>
  <si>
    <t>Cải tạo, nâng cấp các hạng mục Nhà văn hóa tổ dân phố 5, phường Bắc Hồng</t>
  </si>
  <si>
    <t>Đường giao thông nội phường tổ 1,2,8 phường Bắc Hồng</t>
  </si>
  <si>
    <t>Cải tạo, nâng cấp chỉnh trang đô thị ngõ 04, đường Nguyễn Ái Quốc, phường Bắc Hồng năm 2021</t>
  </si>
  <si>
    <t>Chỉnh trang đô thị đường giao thông tổ dân phố 4, phường Bắc Hồng năm 2021</t>
  </si>
  <si>
    <t>Cải tạo, nâng cấp chỉnh trang đô thị ngõ 11A và 11B, tổ dân phố 5, phường Bắc Hồng</t>
  </si>
  <si>
    <t>Chỉnh trang đô thị vỉa hè Tổ dân phố 10, phường Bắc Hồng</t>
  </si>
  <si>
    <t>Chỉnh trang đô thị đường Mai Thúc Loan, phường Bắc Hồng năm 2022</t>
  </si>
  <si>
    <t>Mái che di động sân Trường mầm non Bắc Hồng, thị xã Hồng Lĩnh</t>
  </si>
  <si>
    <t>Mương thoát nước đường ven khe Bình Lạng phường Bắc Hồng</t>
  </si>
  <si>
    <t>Mương thoát nước tổ dân phố 6, phường Bắc Hồng</t>
  </si>
  <si>
    <t>CÂN ĐỐI QUYẾT TOÁN NGÂN SÁCH PHƯỜNG NĂM 2022</t>
  </si>
  <si>
    <t>QUYẾT TOÁN THU NGÂN SÁCH PHƯỜNG NĂM 2022</t>
  </si>
  <si>
    <t>QUYẾT TOÁN CHI NGÂN SÁCH PHƯỜNG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</si>
</sst>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3" fillId="0" borderId="3" xfId="0" quotePrefix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2" applyFont="1"/>
    <xf numFmtId="3" fontId="8" fillId="0" borderId="0" xfId="2" applyNumberFormat="1" applyFont="1"/>
    <xf numFmtId="0" fontId="7" fillId="0" borderId="0" xfId="2" applyFont="1"/>
    <xf numFmtId="3" fontId="9" fillId="0" borderId="0" xfId="2" applyNumberFormat="1" applyFont="1" applyAlignment="1">
      <alignment horizontal="center"/>
    </xf>
    <xf numFmtId="0" fontId="13" fillId="0" borderId="0" xfId="2" applyFont="1"/>
    <xf numFmtId="0" fontId="14" fillId="0" borderId="0" xfId="0" applyFont="1"/>
    <xf numFmtId="0" fontId="7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3" fontId="8" fillId="0" borderId="5" xfId="2" applyNumberFormat="1" applyFont="1" applyBorder="1" applyAlignment="1">
      <alignment vertical="center" wrapText="1"/>
    </xf>
    <xf numFmtId="0" fontId="8" fillId="0" borderId="5" xfId="2" quotePrefix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6" xfId="2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165" fontId="7" fillId="0" borderId="4" xfId="1" applyNumberFormat="1" applyFont="1" applyBorder="1" applyAlignment="1">
      <alignment vertical="center" wrapText="1"/>
    </xf>
    <xf numFmtId="165" fontId="8" fillId="0" borderId="5" xfId="1" applyNumberFormat="1" applyFont="1" applyBorder="1" applyAlignment="1">
      <alignment vertical="center" wrapText="1"/>
    </xf>
    <xf numFmtId="165" fontId="7" fillId="0" borderId="6" xfId="1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8" fillId="0" borderId="3" xfId="0" quotePrefix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0" xfId="0" applyNumberFormat="1" applyFont="1"/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3" fontId="17" fillId="2" borderId="7" xfId="0" applyNumberFormat="1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3" fontId="0" fillId="0" borderId="0" xfId="0" applyNumberFormat="1"/>
    <xf numFmtId="0" fontId="8" fillId="0" borderId="0" xfId="0" applyFont="1"/>
    <xf numFmtId="3" fontId="24" fillId="2" borderId="7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6" fillId="0" borderId="0" xfId="0" applyFont="1"/>
    <xf numFmtId="0" fontId="25" fillId="0" borderId="4" xfId="0" applyFont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166" fontId="25" fillId="0" borderId="4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166" fontId="2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25" fillId="0" borderId="6" xfId="0" applyFont="1" applyBorder="1" applyAlignment="1">
      <alignment horizontal="left" vertical="center" wrapText="1"/>
    </xf>
    <xf numFmtId="0" fontId="5" fillId="0" borderId="6" xfId="0" applyFont="1" applyBorder="1"/>
    <xf numFmtId="166" fontId="25" fillId="0" borderId="6" xfId="0" applyNumberFormat="1" applyFont="1" applyBorder="1" applyAlignment="1">
      <alignment horizontal="right" vertical="center" wrapText="1"/>
    </xf>
    <xf numFmtId="0" fontId="7" fillId="0" borderId="0" xfId="2" applyFont="1" applyAlignment="1">
      <alignment horizontal="right"/>
    </xf>
    <xf numFmtId="0" fontId="6" fillId="0" borderId="2" xfId="0" applyFont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workbookViewId="0">
      <selection activeCell="A3" sqref="A3:D3"/>
    </sheetView>
  </sheetViews>
  <sheetFormatPr defaultColWidth="9.1796875" defaultRowHeight="15.5" x14ac:dyDescent="0.35"/>
  <cols>
    <col min="1" max="1" width="50.26953125" style="21" customWidth="1"/>
    <col min="2" max="2" width="19" style="21" customWidth="1"/>
    <col min="3" max="3" width="48.81640625" style="21" customWidth="1"/>
    <col min="4" max="4" width="18.7265625" style="21" customWidth="1"/>
    <col min="5" max="16384" width="9.1796875" style="21"/>
  </cols>
  <sheetData>
    <row r="1" spans="1:4" x14ac:dyDescent="0.35">
      <c r="A1" s="18" t="s">
        <v>11</v>
      </c>
      <c r="B1" s="20"/>
      <c r="C1" s="75" t="s">
        <v>79</v>
      </c>
      <c r="D1" s="75"/>
    </row>
    <row r="2" spans="1:4" x14ac:dyDescent="0.35">
      <c r="A2" s="18" t="s">
        <v>12</v>
      </c>
      <c r="B2" s="20"/>
      <c r="C2" s="20"/>
      <c r="D2" s="20"/>
    </row>
    <row r="3" spans="1:4" x14ac:dyDescent="0.35">
      <c r="A3" s="77" t="s">
        <v>171</v>
      </c>
      <c r="B3" s="77"/>
      <c r="C3" s="77"/>
      <c r="D3" s="77"/>
    </row>
    <row r="4" spans="1:4" ht="29.25" customHeight="1" x14ac:dyDescent="0.35">
      <c r="A4" s="76" t="s">
        <v>80</v>
      </c>
      <c r="B4" s="76"/>
      <c r="C4" s="76"/>
      <c r="D4" s="76"/>
    </row>
    <row r="5" spans="1:4" s="28" customFormat="1" ht="33.75" customHeight="1" x14ac:dyDescent="0.35">
      <c r="A5" s="22" t="s">
        <v>77</v>
      </c>
      <c r="B5" s="23" t="s">
        <v>76</v>
      </c>
      <c r="C5" s="22" t="s">
        <v>78</v>
      </c>
      <c r="D5" s="23" t="s">
        <v>76</v>
      </c>
    </row>
    <row r="6" spans="1:4" s="28" customFormat="1" ht="33.75" customHeight="1" x14ac:dyDescent="0.35">
      <c r="A6" s="24" t="s">
        <v>62</v>
      </c>
      <c r="B6" s="32">
        <f>B7+B8+B12+B13+B14+B9</f>
        <v>18897168221</v>
      </c>
      <c r="C6" s="24" t="s">
        <v>63</v>
      </c>
      <c r="D6" s="32">
        <f>D7+D8+D9+D12</f>
        <v>17650901646</v>
      </c>
    </row>
    <row r="7" spans="1:4" s="28" customFormat="1" ht="33.75" customHeight="1" x14ac:dyDescent="0.35">
      <c r="A7" s="25" t="s">
        <v>81</v>
      </c>
      <c r="B7" s="33">
        <v>937201158</v>
      </c>
      <c r="C7" s="25" t="s">
        <v>72</v>
      </c>
      <c r="D7" s="33">
        <v>8392681689</v>
      </c>
    </row>
    <row r="8" spans="1:4" s="28" customFormat="1" ht="33.75" customHeight="1" x14ac:dyDescent="0.35">
      <c r="A8" s="25" t="s">
        <v>66</v>
      </c>
      <c r="B8" s="33">
        <v>2908144475</v>
      </c>
      <c r="C8" s="27" t="s">
        <v>73</v>
      </c>
      <c r="D8" s="33">
        <v>7316229646</v>
      </c>
    </row>
    <row r="9" spans="1:4" s="28" customFormat="1" ht="33.75" customHeight="1" x14ac:dyDescent="0.35">
      <c r="A9" s="25" t="s">
        <v>71</v>
      </c>
      <c r="B9" s="33">
        <f>B10+B11</f>
        <v>14016293000</v>
      </c>
      <c r="C9" s="25" t="s">
        <v>74</v>
      </c>
      <c r="D9" s="26">
        <v>1933990311</v>
      </c>
    </row>
    <row r="10" spans="1:4" s="28" customFormat="1" ht="33.75" customHeight="1" x14ac:dyDescent="0.35">
      <c r="A10" s="27" t="s">
        <v>64</v>
      </c>
      <c r="B10" s="33">
        <v>4527515000</v>
      </c>
      <c r="D10" s="26"/>
    </row>
    <row r="11" spans="1:4" s="28" customFormat="1" ht="33.75" customHeight="1" x14ac:dyDescent="0.35">
      <c r="A11" s="27" t="s">
        <v>65</v>
      </c>
      <c r="B11" s="33">
        <v>9488778000</v>
      </c>
      <c r="C11" s="25"/>
      <c r="D11" s="26"/>
    </row>
    <row r="12" spans="1:4" s="28" customFormat="1" ht="33.75" customHeight="1" x14ac:dyDescent="0.35">
      <c r="A12" s="25" t="s">
        <v>67</v>
      </c>
      <c r="B12" s="26">
        <v>5168088</v>
      </c>
      <c r="C12" s="27" t="s">
        <v>75</v>
      </c>
      <c r="D12" s="26">
        <v>8000000</v>
      </c>
    </row>
    <row r="13" spans="1:4" s="28" customFormat="1" ht="33.75" customHeight="1" x14ac:dyDescent="0.35">
      <c r="A13" s="25" t="s">
        <v>68</v>
      </c>
      <c r="B13" s="26"/>
      <c r="C13" s="25"/>
      <c r="D13" s="26"/>
    </row>
    <row r="14" spans="1:4" s="28" customFormat="1" ht="33.75" customHeight="1" x14ac:dyDescent="0.35">
      <c r="A14" s="25" t="s">
        <v>69</v>
      </c>
      <c r="B14" s="26">
        <v>1030361500</v>
      </c>
      <c r="C14" s="25"/>
      <c r="D14" s="26"/>
    </row>
    <row r="15" spans="1:4" s="28" customFormat="1" ht="33.75" customHeight="1" x14ac:dyDescent="0.35">
      <c r="A15" s="29" t="s">
        <v>70</v>
      </c>
      <c r="B15" s="34">
        <f>B6-D6</f>
        <v>1246266575</v>
      </c>
      <c r="C15" s="31"/>
      <c r="D15" s="30"/>
    </row>
    <row r="16" spans="1:4" x14ac:dyDescent="0.35">
      <c r="A16" s="20"/>
      <c r="B16" s="20"/>
      <c r="C16" s="20"/>
      <c r="D16" s="20"/>
    </row>
    <row r="17" spans="1:4" x14ac:dyDescent="0.35">
      <c r="A17" s="16"/>
      <c r="B17" s="17"/>
      <c r="C17" s="16"/>
      <c r="D17" s="19"/>
    </row>
  </sheetData>
  <mergeCells count="3">
    <mergeCell ref="C1:D1"/>
    <mergeCell ref="A4:D4"/>
    <mergeCell ref="A3:D3"/>
  </mergeCells>
  <pageMargins left="0.7" right="0.2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topLeftCell="A2" workbookViewId="0">
      <selection activeCell="C14" sqref="C14"/>
    </sheetView>
  </sheetViews>
  <sheetFormatPr defaultColWidth="6.1796875" defaultRowHeight="15.5" x14ac:dyDescent="0.35"/>
  <cols>
    <col min="1" max="1" width="5" style="1" customWidth="1"/>
    <col min="2" max="2" width="52.54296875" style="1" customWidth="1"/>
    <col min="3" max="6" width="13.81640625" style="1" customWidth="1"/>
    <col min="7" max="7" width="12.81640625" style="35" customWidth="1"/>
    <col min="8" max="8" width="12" style="35" customWidth="1"/>
    <col min="9" max="16384" width="6.1796875" style="1"/>
  </cols>
  <sheetData>
    <row r="1" spans="1:8" x14ac:dyDescent="0.35">
      <c r="A1" s="78" t="s">
        <v>11</v>
      </c>
      <c r="B1" s="78"/>
      <c r="F1" s="79" t="s">
        <v>82</v>
      </c>
      <c r="G1" s="79"/>
      <c r="H1" s="79"/>
    </row>
    <row r="2" spans="1:8" x14ac:dyDescent="0.35">
      <c r="A2" s="80" t="s">
        <v>85</v>
      </c>
      <c r="B2" s="80"/>
    </row>
    <row r="3" spans="1:8" ht="27" customHeight="1" x14ac:dyDescent="0.35">
      <c r="A3" s="81" t="s">
        <v>172</v>
      </c>
      <c r="B3" s="81"/>
      <c r="C3" s="81"/>
      <c r="D3" s="81"/>
      <c r="E3" s="81"/>
      <c r="F3" s="81"/>
      <c r="G3" s="81"/>
      <c r="H3" s="81"/>
    </row>
    <row r="4" spans="1:8" x14ac:dyDescent="0.35">
      <c r="A4" s="82" t="s">
        <v>80</v>
      </c>
      <c r="B4" s="82"/>
      <c r="C4" s="82"/>
      <c r="D4" s="82"/>
      <c r="E4" s="82"/>
      <c r="F4" s="82"/>
      <c r="G4" s="82"/>
      <c r="H4" s="82"/>
    </row>
    <row r="5" spans="1:8" x14ac:dyDescent="0.35">
      <c r="A5" s="83" t="s">
        <v>0</v>
      </c>
      <c r="B5" s="83"/>
      <c r="C5" s="83"/>
      <c r="D5" s="83"/>
      <c r="E5" s="83"/>
      <c r="F5" s="83"/>
      <c r="G5" s="83"/>
      <c r="H5" s="83"/>
    </row>
    <row r="6" spans="1:8" ht="20.5" customHeight="1" x14ac:dyDescent="0.35">
      <c r="A6" s="84" t="s">
        <v>1</v>
      </c>
      <c r="B6" s="84" t="s">
        <v>2</v>
      </c>
      <c r="C6" s="84" t="s">
        <v>83</v>
      </c>
      <c r="D6" s="84"/>
      <c r="E6" s="84" t="s">
        <v>84</v>
      </c>
      <c r="F6" s="84"/>
      <c r="G6" s="84" t="s">
        <v>13</v>
      </c>
      <c r="H6" s="84"/>
    </row>
    <row r="7" spans="1:8" ht="20.5" customHeight="1" x14ac:dyDescent="0.35">
      <c r="A7" s="84"/>
      <c r="B7" s="84"/>
      <c r="C7" s="8" t="s">
        <v>14</v>
      </c>
      <c r="D7" s="8" t="s">
        <v>15</v>
      </c>
      <c r="E7" s="8" t="s">
        <v>14</v>
      </c>
      <c r="F7" s="8" t="s">
        <v>15</v>
      </c>
      <c r="G7" s="8" t="s">
        <v>14</v>
      </c>
      <c r="H7" s="8" t="s">
        <v>15</v>
      </c>
    </row>
    <row r="8" spans="1:8" ht="20.5" customHeight="1" x14ac:dyDescent="0.35">
      <c r="A8" s="9" t="s">
        <v>3</v>
      </c>
      <c r="B8" s="9" t="s">
        <v>4</v>
      </c>
      <c r="C8" s="9">
        <v>1</v>
      </c>
      <c r="D8" s="9">
        <v>2</v>
      </c>
      <c r="E8" s="9">
        <v>3</v>
      </c>
      <c r="F8" s="9">
        <v>4</v>
      </c>
      <c r="G8" s="9" t="s">
        <v>16</v>
      </c>
      <c r="H8" s="9" t="s">
        <v>17</v>
      </c>
    </row>
    <row r="9" spans="1:8" s="5" customFormat="1" ht="20.5" customHeight="1" x14ac:dyDescent="0.3">
      <c r="A9" s="8"/>
      <c r="B9" s="8" t="s">
        <v>18</v>
      </c>
      <c r="C9" s="12">
        <f>C10+C19+C34+C35+C36+C37</f>
        <v>15983515</v>
      </c>
      <c r="D9" s="12">
        <f>D10+D19+D34+D35+D36+D37</f>
        <v>6726515</v>
      </c>
      <c r="E9" s="12">
        <f>E10+E19+E34+E35+E36+E37</f>
        <v>34368560</v>
      </c>
      <c r="F9" s="12">
        <f>F10+F19+F34+F35+F36+F37</f>
        <v>18897168</v>
      </c>
      <c r="G9" s="14">
        <f t="shared" ref="G9:G10" si="0">E9/C9%</f>
        <v>215.02504298960523</v>
      </c>
      <c r="H9" s="14">
        <f t="shared" ref="H9:H10" si="1">F9/D9%</f>
        <v>280.93549185573812</v>
      </c>
    </row>
    <row r="10" spans="1:8" s="5" customFormat="1" ht="20.5" customHeight="1" x14ac:dyDescent="0.3">
      <c r="A10" s="8" t="s">
        <v>5</v>
      </c>
      <c r="B10" s="36" t="s">
        <v>19</v>
      </c>
      <c r="C10" s="12">
        <f>SUM(C11:C18)</f>
        <v>170000</v>
      </c>
      <c r="D10" s="12">
        <f t="shared" ref="D10:F10" si="2">SUM(D11:D18)</f>
        <v>170000</v>
      </c>
      <c r="E10" s="12">
        <f>SUM(E11:E18)</f>
        <v>1125780</v>
      </c>
      <c r="F10" s="12">
        <f t="shared" si="2"/>
        <v>937201</v>
      </c>
      <c r="G10" s="14">
        <f t="shared" si="0"/>
        <v>662.22352941176473</v>
      </c>
      <c r="H10" s="14">
        <f t="shared" si="1"/>
        <v>551.2947058823529</v>
      </c>
    </row>
    <row r="11" spans="1:8" ht="20.5" customHeight="1" x14ac:dyDescent="0.35">
      <c r="A11" s="9"/>
      <c r="B11" s="10" t="s">
        <v>20</v>
      </c>
      <c r="C11" s="11">
        <v>100000</v>
      </c>
      <c r="D11" s="11">
        <v>100000</v>
      </c>
      <c r="E11" s="11">
        <v>86718</v>
      </c>
      <c r="F11" s="11">
        <v>67803</v>
      </c>
      <c r="G11" s="15">
        <f>E11/C11%</f>
        <v>86.718000000000004</v>
      </c>
      <c r="H11" s="15">
        <f>F11/D11%</f>
        <v>67.802999999999997</v>
      </c>
    </row>
    <row r="12" spans="1:8" ht="20.5" customHeight="1" x14ac:dyDescent="0.35">
      <c r="A12" s="9"/>
      <c r="B12" s="10" t="s">
        <v>21</v>
      </c>
      <c r="C12" s="11"/>
      <c r="D12" s="11"/>
      <c r="E12" s="11">
        <v>833154</v>
      </c>
      <c r="F12" s="11">
        <v>833154</v>
      </c>
      <c r="G12" s="15"/>
      <c r="H12" s="15"/>
    </row>
    <row r="13" spans="1:8" ht="20.5" customHeight="1" x14ac:dyDescent="0.35">
      <c r="A13" s="9"/>
      <c r="B13" s="10" t="s">
        <v>22</v>
      </c>
      <c r="C13" s="11"/>
      <c r="D13" s="11"/>
      <c r="E13" s="11"/>
      <c r="F13" s="11"/>
      <c r="G13" s="15"/>
      <c r="H13" s="15"/>
    </row>
    <row r="14" spans="1:8" ht="20.5" customHeight="1" x14ac:dyDescent="0.35">
      <c r="A14" s="9"/>
      <c r="B14" s="10" t="s">
        <v>23</v>
      </c>
      <c r="C14" s="11"/>
      <c r="D14" s="11"/>
      <c r="E14" s="11">
        <v>173810</v>
      </c>
      <c r="F14" s="11">
        <v>4146</v>
      </c>
      <c r="G14" s="15"/>
      <c r="H14" s="15"/>
    </row>
    <row r="15" spans="1:8" ht="20.5" customHeight="1" x14ac:dyDescent="0.35">
      <c r="A15" s="9"/>
      <c r="B15" s="10" t="s">
        <v>24</v>
      </c>
      <c r="C15" s="11"/>
      <c r="D15" s="11"/>
      <c r="E15" s="11"/>
      <c r="F15" s="11"/>
      <c r="G15" s="15"/>
      <c r="H15" s="15"/>
    </row>
    <row r="16" spans="1:8" ht="20.5" customHeight="1" x14ac:dyDescent="0.35">
      <c r="A16" s="9"/>
      <c r="B16" s="10" t="s">
        <v>25</v>
      </c>
      <c r="C16" s="11"/>
      <c r="D16" s="11"/>
      <c r="E16" s="11"/>
      <c r="F16" s="11"/>
      <c r="G16" s="15"/>
      <c r="H16" s="15"/>
    </row>
    <row r="17" spans="1:8" ht="20.5" customHeight="1" x14ac:dyDescent="0.35">
      <c r="A17" s="9"/>
      <c r="B17" s="10" t="s">
        <v>26</v>
      </c>
      <c r="C17" s="11"/>
      <c r="D17" s="11"/>
      <c r="E17" s="11"/>
      <c r="F17" s="11"/>
      <c r="G17" s="15"/>
      <c r="H17" s="15"/>
    </row>
    <row r="18" spans="1:8" ht="20.5" customHeight="1" x14ac:dyDescent="0.35">
      <c r="A18" s="9"/>
      <c r="B18" s="10" t="s">
        <v>27</v>
      </c>
      <c r="C18" s="11">
        <v>70000</v>
      </c>
      <c r="D18" s="11">
        <f>C18</f>
        <v>70000</v>
      </c>
      <c r="E18" s="11">
        <v>32098</v>
      </c>
      <c r="F18" s="11">
        <v>32098</v>
      </c>
      <c r="G18" s="15">
        <f t="shared" ref="G18:G38" si="3">E18/C18%</f>
        <v>45.854285714285716</v>
      </c>
      <c r="H18" s="15">
        <f t="shared" ref="H18:H38" si="4">F18/D18%</f>
        <v>45.854285714285716</v>
      </c>
    </row>
    <row r="19" spans="1:8" s="5" customFormat="1" ht="20.5" customHeight="1" x14ac:dyDescent="0.3">
      <c r="A19" s="8" t="s">
        <v>9</v>
      </c>
      <c r="B19" s="36" t="s">
        <v>28</v>
      </c>
      <c r="C19" s="12">
        <f>C20+C26</f>
        <v>11286000</v>
      </c>
      <c r="D19" s="12">
        <f t="shared" ref="D19" si="5">D20+D26</f>
        <v>2029000</v>
      </c>
      <c r="E19" s="12">
        <f>E20+E26</f>
        <v>18190957</v>
      </c>
      <c r="F19" s="12">
        <f>F20+F26</f>
        <v>2908144</v>
      </c>
      <c r="G19" s="14">
        <f t="shared" si="3"/>
        <v>161.18161438950912</v>
      </c>
      <c r="H19" s="14">
        <f t="shared" si="4"/>
        <v>143.32893050763923</v>
      </c>
    </row>
    <row r="20" spans="1:8" ht="20.5" customHeight="1" x14ac:dyDescent="0.35">
      <c r="A20" s="9">
        <v>1</v>
      </c>
      <c r="B20" s="10" t="s">
        <v>29</v>
      </c>
      <c r="C20" s="11">
        <f>SUM(C21:C25)</f>
        <v>1060000</v>
      </c>
      <c r="D20" s="11">
        <f>SUM(D21:D25)</f>
        <v>872000</v>
      </c>
      <c r="E20" s="11">
        <f>SUM(E21:E25)</f>
        <v>1627561</v>
      </c>
      <c r="F20" s="11">
        <f>SUM(F21:F25)</f>
        <v>1287730</v>
      </c>
      <c r="G20" s="15">
        <f t="shared" si="3"/>
        <v>153.54349056603775</v>
      </c>
      <c r="H20" s="15">
        <f t="shared" si="4"/>
        <v>147.67545871559633</v>
      </c>
    </row>
    <row r="21" spans="1:8" ht="20.5" customHeight="1" x14ac:dyDescent="0.35">
      <c r="A21" s="9"/>
      <c r="B21" s="10" t="s">
        <v>30</v>
      </c>
      <c r="C21" s="11">
        <v>280000</v>
      </c>
      <c r="D21" s="11">
        <v>280000</v>
      </c>
      <c r="E21" s="11">
        <v>378706</v>
      </c>
      <c r="F21" s="11">
        <v>378706</v>
      </c>
      <c r="G21" s="15">
        <f t="shared" si="3"/>
        <v>135.25214285714284</v>
      </c>
      <c r="H21" s="15">
        <f t="shared" si="4"/>
        <v>135.25214285714284</v>
      </c>
    </row>
    <row r="22" spans="1:8" ht="20.5" customHeight="1" x14ac:dyDescent="0.35">
      <c r="A22" s="9"/>
      <c r="B22" s="37" t="s">
        <v>105</v>
      </c>
      <c r="C22" s="11"/>
      <c r="D22" s="11"/>
      <c r="E22" s="11"/>
      <c r="F22" s="11"/>
      <c r="G22" s="15"/>
      <c r="H22" s="15"/>
    </row>
    <row r="23" spans="1:8" ht="20.5" customHeight="1" x14ac:dyDescent="0.35">
      <c r="A23" s="9"/>
      <c r="B23" s="10" t="s">
        <v>31</v>
      </c>
      <c r="C23" s="11">
        <v>80000</v>
      </c>
      <c r="D23" s="11">
        <v>32000</v>
      </c>
      <c r="E23" s="11">
        <v>178650</v>
      </c>
      <c r="F23" s="11">
        <v>52860</v>
      </c>
      <c r="G23" s="15">
        <f t="shared" si="3"/>
        <v>223.3125</v>
      </c>
      <c r="H23" s="15">
        <f t="shared" si="4"/>
        <v>165.1875</v>
      </c>
    </row>
    <row r="24" spans="1:8" ht="20.5" customHeight="1" x14ac:dyDescent="0.35">
      <c r="A24" s="9"/>
      <c r="B24" s="10" t="s">
        <v>32</v>
      </c>
      <c r="C24" s="11">
        <v>700000</v>
      </c>
      <c r="D24" s="11">
        <v>560000</v>
      </c>
      <c r="E24" s="11">
        <v>1070205</v>
      </c>
      <c r="F24" s="11">
        <v>856164</v>
      </c>
      <c r="G24" s="15">
        <f t="shared" si="3"/>
        <v>152.88642857142858</v>
      </c>
      <c r="H24" s="15">
        <f t="shared" si="4"/>
        <v>152.88642857142858</v>
      </c>
    </row>
    <row r="25" spans="1:8" ht="20.5" customHeight="1" x14ac:dyDescent="0.35">
      <c r="A25" s="9"/>
      <c r="B25" s="37" t="s">
        <v>103</v>
      </c>
      <c r="C25" s="11"/>
      <c r="D25" s="11"/>
      <c r="E25" s="11"/>
      <c r="F25" s="11"/>
      <c r="G25" s="15"/>
      <c r="H25" s="15"/>
    </row>
    <row r="26" spans="1:8" ht="20.5" customHeight="1" x14ac:dyDescent="0.35">
      <c r="A26" s="9">
        <v>2</v>
      </c>
      <c r="B26" s="10" t="s">
        <v>33</v>
      </c>
      <c r="C26" s="11">
        <f>SUM(C27:C33)</f>
        <v>10226000</v>
      </c>
      <c r="D26" s="11">
        <f>SUM(D27:D33)</f>
        <v>1157000</v>
      </c>
      <c r="E26" s="11">
        <f>SUM(E27:E33)</f>
        <v>16563396</v>
      </c>
      <c r="F26" s="11">
        <f>SUM(F27:F33)</f>
        <v>1620414</v>
      </c>
      <c r="G26" s="15">
        <f t="shared" si="3"/>
        <v>161.97336201838451</v>
      </c>
      <c r="H26" s="15">
        <f t="shared" si="4"/>
        <v>140.05306828003458</v>
      </c>
    </row>
    <row r="27" spans="1:8" ht="20.5" customHeight="1" x14ac:dyDescent="0.35">
      <c r="A27" s="9"/>
      <c r="B27" s="13" t="s">
        <v>41</v>
      </c>
      <c r="C27" s="11">
        <v>5000000</v>
      </c>
      <c r="D27" s="11">
        <v>1000000</v>
      </c>
      <c r="E27" s="11">
        <v>6948444</v>
      </c>
      <c r="F27" s="11">
        <v>1347889</v>
      </c>
      <c r="G27" s="15">
        <f t="shared" si="3"/>
        <v>138.96888000000001</v>
      </c>
      <c r="H27" s="15"/>
    </row>
    <row r="28" spans="1:8" ht="20.5" customHeight="1" x14ac:dyDescent="0.35">
      <c r="A28" s="9"/>
      <c r="B28" s="13" t="s">
        <v>42</v>
      </c>
      <c r="C28" s="11">
        <v>350000</v>
      </c>
      <c r="D28" s="11"/>
      <c r="E28" s="11">
        <v>810825</v>
      </c>
      <c r="F28" s="11"/>
      <c r="G28" s="15">
        <f t="shared" si="3"/>
        <v>231.66428571428571</v>
      </c>
      <c r="H28" s="15"/>
    </row>
    <row r="29" spans="1:8" ht="20.5" customHeight="1" x14ac:dyDescent="0.35">
      <c r="A29" s="9"/>
      <c r="B29" s="13" t="s">
        <v>126</v>
      </c>
      <c r="C29" s="11">
        <v>4320000</v>
      </c>
      <c r="D29" s="11">
        <v>144000</v>
      </c>
      <c r="E29" s="11">
        <v>5448689</v>
      </c>
      <c r="F29" s="11">
        <v>259451</v>
      </c>
      <c r="G29" s="15">
        <f t="shared" si="3"/>
        <v>126.12706018518519</v>
      </c>
      <c r="H29" s="15">
        <f t="shared" si="4"/>
        <v>180.17430555555555</v>
      </c>
    </row>
    <row r="30" spans="1:8" ht="20.5" customHeight="1" x14ac:dyDescent="0.35">
      <c r="A30" s="9"/>
      <c r="B30" s="13" t="s">
        <v>43</v>
      </c>
      <c r="C30" s="11">
        <v>450000</v>
      </c>
      <c r="D30" s="11"/>
      <c r="E30" s="11">
        <v>3290945</v>
      </c>
      <c r="F30" s="11"/>
      <c r="G30" s="15">
        <f t="shared" si="3"/>
        <v>731.32111111111112</v>
      </c>
      <c r="H30" s="15"/>
    </row>
    <row r="31" spans="1:8" ht="20.5" customHeight="1" x14ac:dyDescent="0.35">
      <c r="A31" s="9"/>
      <c r="B31" s="13" t="s">
        <v>44</v>
      </c>
      <c r="C31" s="11">
        <v>20000</v>
      </c>
      <c r="D31" s="11">
        <v>10000</v>
      </c>
      <c r="E31" s="11">
        <v>59994</v>
      </c>
      <c r="F31" s="11">
        <v>10824</v>
      </c>
      <c r="G31" s="15">
        <f t="shared" si="3"/>
        <v>299.97000000000003</v>
      </c>
      <c r="H31" s="15">
        <f t="shared" si="4"/>
        <v>108.24</v>
      </c>
    </row>
    <row r="32" spans="1:8" ht="20.5" customHeight="1" x14ac:dyDescent="0.35">
      <c r="A32" s="9"/>
      <c r="B32" s="13" t="s">
        <v>45</v>
      </c>
      <c r="C32" s="11">
        <v>6000</v>
      </c>
      <c r="D32" s="11">
        <v>3000</v>
      </c>
      <c r="E32" s="11">
        <v>4499</v>
      </c>
      <c r="F32" s="11">
        <v>2250</v>
      </c>
      <c r="G32" s="15">
        <f t="shared" si="3"/>
        <v>74.983333333333334</v>
      </c>
      <c r="H32" s="15">
        <f t="shared" si="4"/>
        <v>75</v>
      </c>
    </row>
    <row r="33" spans="1:8" ht="20.5" customHeight="1" x14ac:dyDescent="0.35">
      <c r="A33" s="9"/>
      <c r="B33" s="13" t="s">
        <v>124</v>
      </c>
      <c r="C33" s="11">
        <v>80000</v>
      </c>
      <c r="D33" s="11"/>
      <c r="E33" s="11"/>
      <c r="F33" s="11"/>
      <c r="G33" s="15"/>
      <c r="H33" s="15"/>
    </row>
    <row r="34" spans="1:8" s="5" customFormat="1" ht="20.5" customHeight="1" x14ac:dyDescent="0.3">
      <c r="A34" s="8" t="s">
        <v>34</v>
      </c>
      <c r="B34" s="36" t="s">
        <v>35</v>
      </c>
      <c r="C34" s="12"/>
      <c r="D34" s="12"/>
      <c r="E34" s="12"/>
      <c r="F34" s="12"/>
      <c r="G34" s="15"/>
      <c r="H34" s="15"/>
    </row>
    <row r="35" spans="1:8" s="5" customFormat="1" ht="20.5" customHeight="1" x14ac:dyDescent="0.3">
      <c r="A35" s="8" t="s">
        <v>36</v>
      </c>
      <c r="B35" s="36" t="s">
        <v>8</v>
      </c>
      <c r="C35" s="12"/>
      <c r="D35" s="12"/>
      <c r="E35" s="12">
        <v>1030362</v>
      </c>
      <c r="F35" s="12">
        <v>1030362</v>
      </c>
      <c r="G35" s="15"/>
      <c r="H35" s="15"/>
    </row>
    <row r="36" spans="1:8" s="5" customFormat="1" ht="20.5" customHeight="1" x14ac:dyDescent="0.3">
      <c r="A36" s="8" t="s">
        <v>37</v>
      </c>
      <c r="B36" s="36" t="s">
        <v>38</v>
      </c>
      <c r="C36" s="12"/>
      <c r="D36" s="12"/>
      <c r="E36" s="12">
        <v>5168</v>
      </c>
      <c r="F36" s="12">
        <v>5168</v>
      </c>
      <c r="G36" s="15"/>
      <c r="H36" s="15"/>
    </row>
    <row r="37" spans="1:8" s="5" customFormat="1" ht="20.5" customHeight="1" x14ac:dyDescent="0.3">
      <c r="A37" s="8" t="s">
        <v>39</v>
      </c>
      <c r="B37" s="36" t="s">
        <v>40</v>
      </c>
      <c r="C37" s="12">
        <f>C38+C39</f>
        <v>4527515</v>
      </c>
      <c r="D37" s="12">
        <f t="shared" ref="D37:F37" si="6">D38+D39</f>
        <v>4527515</v>
      </c>
      <c r="E37" s="12">
        <f t="shared" si="6"/>
        <v>14016293</v>
      </c>
      <c r="F37" s="12">
        <f t="shared" si="6"/>
        <v>14016293</v>
      </c>
      <c r="G37" s="14">
        <f t="shared" si="3"/>
        <v>309.58026643754908</v>
      </c>
      <c r="H37" s="14">
        <f t="shared" si="4"/>
        <v>309.58026643754908</v>
      </c>
    </row>
    <row r="38" spans="1:8" ht="20.5" customHeight="1" x14ac:dyDescent="0.35">
      <c r="A38" s="9"/>
      <c r="B38" s="10" t="s">
        <v>6</v>
      </c>
      <c r="C38" s="11">
        <v>4527515</v>
      </c>
      <c r="D38" s="11">
        <v>4527515</v>
      </c>
      <c r="E38" s="11">
        <v>4527515</v>
      </c>
      <c r="F38" s="11">
        <v>4527515</v>
      </c>
      <c r="G38" s="15">
        <f t="shared" si="3"/>
        <v>100</v>
      </c>
      <c r="H38" s="15">
        <f t="shared" si="4"/>
        <v>100</v>
      </c>
    </row>
    <row r="39" spans="1:8" ht="20.5" customHeight="1" x14ac:dyDescent="0.35">
      <c r="A39" s="9"/>
      <c r="B39" s="10" t="s">
        <v>7</v>
      </c>
      <c r="C39" s="11"/>
      <c r="D39" s="11"/>
      <c r="E39" s="11">
        <v>9488778</v>
      </c>
      <c r="F39" s="11">
        <v>9488778</v>
      </c>
      <c r="G39" s="15"/>
      <c r="H39" s="15"/>
    </row>
  </sheetData>
  <mergeCells count="11">
    <mergeCell ref="A5:H5"/>
    <mergeCell ref="A6:A7"/>
    <mergeCell ref="B6:B7"/>
    <mergeCell ref="C6:D6"/>
    <mergeCell ref="E6:F6"/>
    <mergeCell ref="G6:H6"/>
    <mergeCell ref="A1:B1"/>
    <mergeCell ref="F1:H1"/>
    <mergeCell ref="A2:B2"/>
    <mergeCell ref="A3:H3"/>
    <mergeCell ref="A4:H4"/>
  </mergeCells>
  <pageMargins left="0.5" right="0.31" top="0.57999999999999996" bottom="0.37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B23" sqref="B23"/>
    </sheetView>
  </sheetViews>
  <sheetFormatPr defaultColWidth="9.1796875" defaultRowHeight="15.5" x14ac:dyDescent="0.35"/>
  <cols>
    <col min="1" max="1" width="6.7265625" style="1" customWidth="1"/>
    <col min="2" max="2" width="29.453125" style="1" customWidth="1"/>
    <col min="3" max="8" width="12.81640625" style="1" customWidth="1"/>
    <col min="9" max="12" width="9.1796875" style="1"/>
    <col min="13" max="13" width="11.26953125" style="1" bestFit="1" customWidth="1"/>
    <col min="14" max="16384" width="9.1796875" style="1"/>
  </cols>
  <sheetData>
    <row r="1" spans="1:11" x14ac:dyDescent="0.35">
      <c r="A1" s="78" t="s">
        <v>11</v>
      </c>
      <c r="B1" s="78"/>
      <c r="I1" s="86" t="s">
        <v>86</v>
      </c>
      <c r="J1" s="86"/>
      <c r="K1" s="86"/>
    </row>
    <row r="2" spans="1:11" x14ac:dyDescent="0.35">
      <c r="A2" s="87" t="s">
        <v>85</v>
      </c>
      <c r="B2" s="87"/>
    </row>
    <row r="3" spans="1:11" ht="39" customHeight="1" x14ac:dyDescent="0.35">
      <c r="A3" s="81" t="s">
        <v>173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4" customHeight="1" x14ac:dyDescent="0.35">
      <c r="A4" s="82" t="s">
        <v>80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7" customHeight="1" x14ac:dyDescent="0.35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25" customHeight="1" x14ac:dyDescent="0.35">
      <c r="A6" s="85" t="s">
        <v>1</v>
      </c>
      <c r="B6" s="85" t="s">
        <v>2</v>
      </c>
      <c r="C6" s="85" t="s">
        <v>87</v>
      </c>
      <c r="D6" s="85"/>
      <c r="E6" s="85"/>
      <c r="F6" s="85" t="s">
        <v>84</v>
      </c>
      <c r="G6" s="85"/>
      <c r="H6" s="85"/>
      <c r="I6" s="85" t="s">
        <v>88</v>
      </c>
      <c r="J6" s="85"/>
      <c r="K6" s="85"/>
    </row>
    <row r="7" spans="1:11" ht="39" x14ac:dyDescent="0.35">
      <c r="A7" s="85"/>
      <c r="B7" s="85"/>
      <c r="C7" s="38" t="s">
        <v>46</v>
      </c>
      <c r="D7" s="38" t="s">
        <v>89</v>
      </c>
      <c r="E7" s="38" t="s">
        <v>90</v>
      </c>
      <c r="F7" s="38" t="s">
        <v>46</v>
      </c>
      <c r="G7" s="38" t="s">
        <v>89</v>
      </c>
      <c r="H7" s="38" t="s">
        <v>90</v>
      </c>
      <c r="I7" s="38" t="s">
        <v>46</v>
      </c>
      <c r="J7" s="38" t="s">
        <v>89</v>
      </c>
      <c r="K7" s="38" t="s">
        <v>90</v>
      </c>
    </row>
    <row r="8" spans="1:11" ht="21" customHeight="1" x14ac:dyDescent="0.35">
      <c r="A8" s="3" t="s">
        <v>3</v>
      </c>
      <c r="B8" s="3" t="s">
        <v>4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 t="s">
        <v>47</v>
      </c>
      <c r="J8" s="3" t="s">
        <v>48</v>
      </c>
      <c r="K8" s="3" t="s">
        <v>91</v>
      </c>
    </row>
    <row r="9" spans="1:11" s="5" customFormat="1" ht="21" customHeight="1" x14ac:dyDescent="0.3">
      <c r="A9" s="2"/>
      <c r="B9" s="2" t="s">
        <v>49</v>
      </c>
      <c r="C9" s="39">
        <f>D9+E9</f>
        <v>6726515</v>
      </c>
      <c r="D9" s="39">
        <f>SUM(D10:D25)</f>
        <v>1000000</v>
      </c>
      <c r="E9" s="39">
        <f>SUM(E10:E25)</f>
        <v>5726515</v>
      </c>
      <c r="F9" s="39">
        <f>G9+H9</f>
        <v>17650900</v>
      </c>
      <c r="G9" s="39">
        <f>SUM(G11:G25)</f>
        <v>8392681</v>
      </c>
      <c r="H9" s="39">
        <f>SUM(H11:H25)</f>
        <v>9258219</v>
      </c>
      <c r="I9" s="6">
        <f>F9/C9%</f>
        <v>262.40779958120959</v>
      </c>
      <c r="J9" s="6"/>
      <c r="K9" s="6">
        <f t="shared" ref="K9" si="0">H9/E9%</f>
        <v>161.67283242949682</v>
      </c>
    </row>
    <row r="10" spans="1:11" ht="21" customHeight="1" x14ac:dyDescent="0.35">
      <c r="A10" s="3"/>
      <c r="B10" s="4" t="s">
        <v>50</v>
      </c>
      <c r="C10" s="39"/>
      <c r="D10" s="40"/>
      <c r="E10" s="40"/>
      <c r="F10" s="40"/>
      <c r="G10" s="40"/>
      <c r="H10" s="40"/>
      <c r="I10" s="41"/>
      <c r="J10" s="41"/>
      <c r="K10" s="41"/>
    </row>
    <row r="11" spans="1:11" ht="21" customHeight="1" x14ac:dyDescent="0.35">
      <c r="A11" s="3">
        <v>1</v>
      </c>
      <c r="B11" s="4" t="s">
        <v>93</v>
      </c>
      <c r="C11" s="40">
        <f>D11+E11</f>
        <v>368000</v>
      </c>
      <c r="D11" s="40"/>
      <c r="E11" s="40">
        <v>368000</v>
      </c>
      <c r="F11" s="40">
        <f>G11+H11</f>
        <v>584241</v>
      </c>
      <c r="G11" s="40"/>
      <c r="H11" s="40">
        <v>584241</v>
      </c>
      <c r="I11" s="41"/>
      <c r="J11" s="41"/>
      <c r="K11" s="7">
        <f>H11/E11%</f>
        <v>158.76114130434783</v>
      </c>
    </row>
    <row r="12" spans="1:11" ht="21" customHeight="1" x14ac:dyDescent="0.35">
      <c r="A12" s="3">
        <v>2</v>
      </c>
      <c r="B12" s="4" t="s">
        <v>51</v>
      </c>
      <c r="C12" s="40">
        <f t="shared" ref="C12:C23" si="1">D12+E12</f>
        <v>0</v>
      </c>
      <c r="D12" s="40"/>
      <c r="E12" s="40">
        <v>0</v>
      </c>
      <c r="F12" s="40">
        <f t="shared" ref="F12:F23" si="2">G12+H12</f>
        <v>256017</v>
      </c>
      <c r="G12" s="40">
        <v>256017</v>
      </c>
      <c r="H12" s="40">
        <v>0</v>
      </c>
      <c r="I12" s="41"/>
      <c r="J12" s="41"/>
      <c r="K12" s="7" t="e">
        <f t="shared" ref="K12:K22" si="3">H12/E12%</f>
        <v>#DIV/0!</v>
      </c>
    </row>
    <row r="13" spans="1:11" ht="31" customHeight="1" x14ac:dyDescent="0.35">
      <c r="A13" s="3">
        <v>3</v>
      </c>
      <c r="B13" s="4" t="s">
        <v>52</v>
      </c>
      <c r="C13" s="40">
        <f t="shared" si="1"/>
        <v>0</v>
      </c>
      <c r="D13" s="40"/>
      <c r="E13" s="40">
        <v>0</v>
      </c>
      <c r="F13" s="40">
        <f t="shared" si="2"/>
        <v>0</v>
      </c>
      <c r="G13" s="40"/>
      <c r="H13" s="40">
        <v>0</v>
      </c>
      <c r="I13" s="41"/>
      <c r="J13" s="41"/>
      <c r="K13" s="7"/>
    </row>
    <row r="14" spans="1:11" ht="21" customHeight="1" x14ac:dyDescent="0.35">
      <c r="A14" s="3">
        <v>4</v>
      </c>
      <c r="B14" s="4" t="s">
        <v>53</v>
      </c>
      <c r="C14" s="40">
        <f t="shared" si="1"/>
        <v>5000</v>
      </c>
      <c r="D14" s="40"/>
      <c r="E14" s="40">
        <v>5000</v>
      </c>
      <c r="F14" s="40">
        <f t="shared" si="2"/>
        <v>0</v>
      </c>
      <c r="G14" s="40"/>
      <c r="H14" s="40">
        <v>0</v>
      </c>
      <c r="I14" s="41"/>
      <c r="J14" s="41"/>
      <c r="K14" s="7">
        <f t="shared" si="3"/>
        <v>0</v>
      </c>
    </row>
    <row r="15" spans="1:11" ht="21" customHeight="1" x14ac:dyDescent="0.35">
      <c r="A15" s="3">
        <v>5</v>
      </c>
      <c r="B15" s="4" t="s">
        <v>54</v>
      </c>
      <c r="C15" s="40">
        <f t="shared" si="1"/>
        <v>40000</v>
      </c>
      <c r="D15" s="40"/>
      <c r="E15" s="40">
        <v>40000</v>
      </c>
      <c r="F15" s="40">
        <f t="shared" si="2"/>
        <v>388277</v>
      </c>
      <c r="G15" s="40">
        <v>388277</v>
      </c>
      <c r="H15" s="40">
        <v>0</v>
      </c>
      <c r="I15" s="41"/>
      <c r="J15" s="41"/>
      <c r="K15" s="7">
        <f t="shared" si="3"/>
        <v>0</v>
      </c>
    </row>
    <row r="16" spans="1:11" ht="21" customHeight="1" x14ac:dyDescent="0.35">
      <c r="A16" s="3">
        <v>6</v>
      </c>
      <c r="B16" s="4" t="s">
        <v>55</v>
      </c>
      <c r="C16" s="40">
        <f t="shared" si="1"/>
        <v>30000</v>
      </c>
      <c r="D16" s="40"/>
      <c r="E16" s="40">
        <v>30000</v>
      </c>
      <c r="F16" s="40">
        <f t="shared" si="2"/>
        <v>0</v>
      </c>
      <c r="G16" s="40"/>
      <c r="H16" s="40">
        <v>0</v>
      </c>
      <c r="I16" s="41"/>
      <c r="J16" s="41"/>
      <c r="K16" s="7"/>
    </row>
    <row r="17" spans="1:13" ht="21" customHeight="1" x14ac:dyDescent="0.35">
      <c r="A17" s="3">
        <v>7</v>
      </c>
      <c r="B17" s="4" t="s">
        <v>56</v>
      </c>
      <c r="C17" s="40">
        <f t="shared" si="1"/>
        <v>40000</v>
      </c>
      <c r="D17" s="40"/>
      <c r="E17" s="40">
        <v>40000</v>
      </c>
      <c r="F17" s="40">
        <f t="shared" si="2"/>
        <v>0</v>
      </c>
      <c r="G17" s="40"/>
      <c r="H17" s="40">
        <v>0</v>
      </c>
      <c r="I17" s="41"/>
      <c r="J17" s="41"/>
      <c r="K17" s="7">
        <f t="shared" si="3"/>
        <v>0</v>
      </c>
    </row>
    <row r="18" spans="1:13" ht="21" customHeight="1" x14ac:dyDescent="0.35">
      <c r="A18" s="3">
        <v>8</v>
      </c>
      <c r="B18" s="4" t="s">
        <v>57</v>
      </c>
      <c r="C18" s="40">
        <f t="shared" si="1"/>
        <v>0</v>
      </c>
      <c r="D18" s="40"/>
      <c r="E18" s="40">
        <v>0</v>
      </c>
      <c r="F18" s="40">
        <f t="shared" si="2"/>
        <v>0</v>
      </c>
      <c r="G18" s="40">
        <v>0</v>
      </c>
      <c r="H18" s="40">
        <v>0</v>
      </c>
      <c r="I18" s="41"/>
      <c r="J18" s="41"/>
      <c r="K18" s="7"/>
    </row>
    <row r="19" spans="1:13" ht="21" customHeight="1" x14ac:dyDescent="0.35">
      <c r="A19" s="3">
        <v>9</v>
      </c>
      <c r="B19" s="4" t="s">
        <v>58</v>
      </c>
      <c r="C19" s="40">
        <f t="shared" si="1"/>
        <v>1030000</v>
      </c>
      <c r="D19" s="40">
        <v>1000000</v>
      </c>
      <c r="E19" s="40">
        <v>30000</v>
      </c>
      <c r="F19" s="40">
        <f t="shared" si="2"/>
        <v>7816840</v>
      </c>
      <c r="G19" s="40">
        <v>7748387</v>
      </c>
      <c r="H19" s="40">
        <v>68453</v>
      </c>
      <c r="I19" s="41"/>
      <c r="J19" s="41"/>
      <c r="K19" s="7"/>
      <c r="M19" s="43"/>
    </row>
    <row r="20" spans="1:13" ht="37" customHeight="1" x14ac:dyDescent="0.35">
      <c r="A20" s="3">
        <v>10</v>
      </c>
      <c r="B20" s="4" t="s">
        <v>59</v>
      </c>
      <c r="C20" s="40">
        <f t="shared" si="1"/>
        <v>4715250</v>
      </c>
      <c r="D20" s="40"/>
      <c r="E20" s="40">
        <v>4715250</v>
      </c>
      <c r="F20" s="40">
        <f t="shared" si="2"/>
        <v>6237769</v>
      </c>
      <c r="G20" s="40"/>
      <c r="H20" s="40">
        <v>6237769</v>
      </c>
      <c r="I20" s="41"/>
      <c r="J20" s="41"/>
      <c r="K20" s="7">
        <f t="shared" si="3"/>
        <v>132.2892529558348</v>
      </c>
    </row>
    <row r="21" spans="1:13" ht="21" customHeight="1" x14ac:dyDescent="0.35">
      <c r="A21" s="3">
        <v>11</v>
      </c>
      <c r="B21" s="4" t="s">
        <v>60</v>
      </c>
      <c r="C21" s="40">
        <f t="shared" si="1"/>
        <v>165000</v>
      </c>
      <c r="D21" s="40"/>
      <c r="E21" s="40">
        <v>165000</v>
      </c>
      <c r="F21" s="40">
        <f t="shared" si="2"/>
        <v>244396</v>
      </c>
      <c r="G21" s="40"/>
      <c r="H21" s="40">
        <v>244396</v>
      </c>
      <c r="I21" s="41"/>
      <c r="J21" s="41"/>
      <c r="K21" s="7">
        <f t="shared" si="3"/>
        <v>148.11878787878788</v>
      </c>
    </row>
    <row r="22" spans="1:13" ht="21" customHeight="1" x14ac:dyDescent="0.35">
      <c r="A22" s="3">
        <v>12</v>
      </c>
      <c r="B22" s="4" t="s">
        <v>61</v>
      </c>
      <c r="C22" s="40">
        <f t="shared" si="1"/>
        <v>200000</v>
      </c>
      <c r="D22" s="40"/>
      <c r="E22" s="40">
        <v>200000</v>
      </c>
      <c r="F22" s="40">
        <f t="shared" si="2"/>
        <v>181370</v>
      </c>
      <c r="G22" s="40"/>
      <c r="H22" s="40">
        <v>181370</v>
      </c>
      <c r="I22" s="41"/>
      <c r="J22" s="41"/>
      <c r="K22" s="7">
        <f t="shared" si="3"/>
        <v>90.685000000000002</v>
      </c>
    </row>
    <row r="23" spans="1:13" ht="21" customHeight="1" x14ac:dyDescent="0.35">
      <c r="A23" s="3">
        <v>13</v>
      </c>
      <c r="B23" s="4" t="s">
        <v>10</v>
      </c>
      <c r="C23" s="40">
        <f t="shared" si="1"/>
        <v>133265</v>
      </c>
      <c r="D23" s="40"/>
      <c r="E23" s="40">
        <v>133265</v>
      </c>
      <c r="F23" s="40">
        <f t="shared" si="2"/>
        <v>0</v>
      </c>
      <c r="G23" s="40"/>
      <c r="H23" s="40">
        <v>0</v>
      </c>
      <c r="I23" s="41"/>
      <c r="J23" s="41"/>
      <c r="K23" s="41"/>
    </row>
    <row r="24" spans="1:13" ht="31.5" customHeight="1" x14ac:dyDescent="0.35">
      <c r="A24" s="61">
        <v>14</v>
      </c>
      <c r="B24" s="4" t="s">
        <v>92</v>
      </c>
      <c r="C24" s="40"/>
      <c r="D24" s="40"/>
      <c r="E24" s="40"/>
      <c r="F24" s="40">
        <f t="shared" ref="F24" si="4">G24+H24</f>
        <v>1933990</v>
      </c>
      <c r="G24" s="40"/>
      <c r="H24" s="40">
        <v>1933990</v>
      </c>
      <c r="I24" s="41"/>
      <c r="J24" s="41"/>
      <c r="K24" s="41"/>
    </row>
    <row r="25" spans="1:13" ht="21" customHeight="1" x14ac:dyDescent="0.35">
      <c r="A25" s="3">
        <v>15</v>
      </c>
      <c r="B25" s="4" t="s">
        <v>127</v>
      </c>
      <c r="C25" s="40"/>
      <c r="D25" s="40"/>
      <c r="E25" s="40"/>
      <c r="F25" s="40"/>
      <c r="G25" s="40"/>
      <c r="H25" s="40">
        <v>8000</v>
      </c>
      <c r="I25" s="41"/>
      <c r="J25" s="41"/>
      <c r="K25" s="41"/>
    </row>
  </sheetData>
  <mergeCells count="11">
    <mergeCell ref="A4:K4"/>
    <mergeCell ref="I1:K1"/>
    <mergeCell ref="A1:B1"/>
    <mergeCell ref="A2:B2"/>
    <mergeCell ref="A3:K3"/>
    <mergeCell ref="A5:K5"/>
    <mergeCell ref="A6:A7"/>
    <mergeCell ref="B6:B7"/>
    <mergeCell ref="C6:E6"/>
    <mergeCell ref="F6:H6"/>
    <mergeCell ref="I6:K6"/>
  </mergeCells>
  <pageMargins left="0.44" right="0.2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0"/>
  <sheetViews>
    <sheetView workbookViewId="0">
      <selection activeCell="B37" sqref="B37"/>
    </sheetView>
  </sheetViews>
  <sheetFormatPr defaultColWidth="9.1796875" defaultRowHeight="15.5" x14ac:dyDescent="0.35"/>
  <cols>
    <col min="1" max="1" width="36.1796875" style="1" customWidth="1"/>
    <col min="2" max="5" width="13" style="1" customWidth="1"/>
    <col min="6" max="6" width="13" style="58" customWidth="1"/>
    <col min="7" max="9" width="13" style="1" customWidth="1"/>
    <col min="10" max="10" width="9.1796875" style="1"/>
    <col min="11" max="11" width="14.54296875" style="1" bestFit="1" customWidth="1"/>
    <col min="12" max="16384" width="9.1796875" style="1"/>
  </cols>
  <sheetData>
    <row r="1" spans="1:11" x14ac:dyDescent="0.35">
      <c r="A1" s="78" t="s">
        <v>11</v>
      </c>
      <c r="B1" s="78"/>
      <c r="G1" s="86" t="s">
        <v>94</v>
      </c>
      <c r="H1" s="86"/>
      <c r="I1" s="86"/>
    </row>
    <row r="2" spans="1:11" x14ac:dyDescent="0.35">
      <c r="A2" s="87" t="s">
        <v>85</v>
      </c>
      <c r="B2" s="87"/>
    </row>
    <row r="3" spans="1:11" ht="18" x14ac:dyDescent="0.35">
      <c r="A3" s="81" t="s">
        <v>128</v>
      </c>
      <c r="B3" s="81"/>
      <c r="C3" s="81"/>
      <c r="D3" s="81"/>
      <c r="E3" s="81"/>
      <c r="F3" s="81"/>
      <c r="G3" s="81"/>
      <c r="H3" s="81"/>
      <c r="I3" s="81"/>
    </row>
    <row r="4" spans="1:11" x14ac:dyDescent="0.35">
      <c r="A4" s="82" t="s">
        <v>80</v>
      </c>
      <c r="B4" s="82"/>
      <c r="C4" s="82"/>
      <c r="D4" s="82"/>
      <c r="E4" s="82"/>
      <c r="F4" s="82"/>
      <c r="G4" s="82"/>
      <c r="H4" s="82"/>
      <c r="I4" s="82"/>
    </row>
    <row r="5" spans="1:11" x14ac:dyDescent="0.35">
      <c r="A5" s="83" t="s">
        <v>0</v>
      </c>
      <c r="B5" s="83"/>
      <c r="C5" s="83"/>
      <c r="D5" s="83"/>
      <c r="E5" s="83"/>
      <c r="F5" s="83"/>
      <c r="G5" s="83"/>
      <c r="H5" s="83"/>
      <c r="I5" s="83"/>
    </row>
    <row r="6" spans="1:11" x14ac:dyDescent="0.35">
      <c r="A6" s="88" t="s">
        <v>95</v>
      </c>
      <c r="B6" s="88" t="s">
        <v>96</v>
      </c>
      <c r="C6" s="88" t="s">
        <v>97</v>
      </c>
      <c r="D6" s="88"/>
      <c r="E6" s="88" t="s">
        <v>129</v>
      </c>
      <c r="F6" s="88" t="s">
        <v>130</v>
      </c>
      <c r="G6" s="88"/>
      <c r="H6" s="88"/>
      <c r="I6" s="88"/>
    </row>
    <row r="7" spans="1:11" x14ac:dyDescent="0.35">
      <c r="A7" s="88"/>
      <c r="B7" s="88"/>
      <c r="C7" s="88"/>
      <c r="D7" s="88"/>
      <c r="E7" s="88"/>
      <c r="F7" s="88" t="s">
        <v>98</v>
      </c>
      <c r="G7" s="88" t="s">
        <v>104</v>
      </c>
      <c r="H7" s="88" t="s">
        <v>99</v>
      </c>
      <c r="I7" s="88"/>
    </row>
    <row r="8" spans="1:11" ht="42" x14ac:dyDescent="0.35">
      <c r="A8" s="88"/>
      <c r="B8" s="88"/>
      <c r="C8" s="42" t="s">
        <v>98</v>
      </c>
      <c r="D8" s="42" t="s">
        <v>100</v>
      </c>
      <c r="E8" s="88"/>
      <c r="F8" s="88"/>
      <c r="G8" s="88"/>
      <c r="H8" s="42" t="s">
        <v>101</v>
      </c>
      <c r="I8" s="42" t="s">
        <v>102</v>
      </c>
    </row>
    <row r="9" spans="1:11" customFormat="1" ht="21.75" customHeight="1" x14ac:dyDescent="0.35">
      <c r="A9" s="44" t="s">
        <v>98</v>
      </c>
      <c r="B9" s="45"/>
      <c r="C9" s="46">
        <f>SUM(C11:C15)</f>
        <v>0</v>
      </c>
      <c r="D9" s="47"/>
      <c r="E9" s="47"/>
      <c r="F9" s="59">
        <f>SUM(F11:F50)</f>
        <v>8392681689</v>
      </c>
      <c r="G9" s="59">
        <f t="shared" ref="G9:H9" si="0">SUM(G11:G50)</f>
        <v>8392681689</v>
      </c>
      <c r="H9" s="59">
        <f t="shared" si="0"/>
        <v>8392681689</v>
      </c>
      <c r="I9" s="46">
        <f>SUM(I11:I15)</f>
        <v>0</v>
      </c>
      <c r="K9" s="57"/>
    </row>
    <row r="10" spans="1:11" customFormat="1" ht="21" customHeight="1" x14ac:dyDescent="0.35">
      <c r="A10" s="55" t="s">
        <v>106</v>
      </c>
      <c r="B10" s="56"/>
      <c r="C10" s="56"/>
      <c r="D10" s="56"/>
      <c r="E10" s="56"/>
      <c r="F10" s="60"/>
      <c r="G10" s="56"/>
      <c r="H10" s="60"/>
      <c r="I10" s="56"/>
    </row>
    <row r="11" spans="1:11" s="62" customFormat="1" ht="32.25" customHeight="1" x14ac:dyDescent="0.3">
      <c r="A11" s="63" t="s">
        <v>131</v>
      </c>
      <c r="B11" s="64"/>
      <c r="C11" s="65"/>
      <c r="D11" s="65"/>
      <c r="E11" s="65"/>
      <c r="F11" s="66">
        <v>5171000</v>
      </c>
      <c r="G11" s="66">
        <v>5171000</v>
      </c>
      <c r="H11" s="66">
        <v>5171000</v>
      </c>
      <c r="I11" s="65"/>
    </row>
    <row r="12" spans="1:11" s="62" customFormat="1" ht="32.25" customHeight="1" x14ac:dyDescent="0.3">
      <c r="A12" s="67" t="s">
        <v>132</v>
      </c>
      <c r="B12" s="68"/>
      <c r="C12" s="69"/>
      <c r="D12" s="69"/>
      <c r="E12" s="69"/>
      <c r="F12" s="70">
        <v>22712000</v>
      </c>
      <c r="G12" s="70">
        <v>22712000</v>
      </c>
      <c r="H12" s="70">
        <v>22712000</v>
      </c>
      <c r="I12" s="69"/>
    </row>
    <row r="13" spans="1:11" s="62" customFormat="1" ht="42.75" customHeight="1" x14ac:dyDescent="0.3">
      <c r="A13" s="67" t="s">
        <v>133</v>
      </c>
      <c r="B13" s="68"/>
      <c r="C13" s="69"/>
      <c r="D13" s="69"/>
      <c r="E13" s="69"/>
      <c r="F13" s="70">
        <v>50000000</v>
      </c>
      <c r="G13" s="70">
        <v>50000000</v>
      </c>
      <c r="H13" s="70">
        <v>50000000</v>
      </c>
      <c r="I13" s="69"/>
    </row>
    <row r="14" spans="1:11" s="62" customFormat="1" ht="33" customHeight="1" x14ac:dyDescent="0.3">
      <c r="A14" s="67" t="s">
        <v>134</v>
      </c>
      <c r="B14" s="68"/>
      <c r="C14" s="69"/>
      <c r="D14" s="69"/>
      <c r="E14" s="69"/>
      <c r="F14" s="70">
        <v>23868000</v>
      </c>
      <c r="G14" s="70">
        <v>23868000</v>
      </c>
      <c r="H14" s="70">
        <v>23868000</v>
      </c>
      <c r="I14" s="69"/>
    </row>
    <row r="15" spans="1:11" s="62" customFormat="1" ht="34.5" customHeight="1" x14ac:dyDescent="0.3">
      <c r="A15" s="67" t="s">
        <v>135</v>
      </c>
      <c r="B15" s="68"/>
      <c r="C15" s="69"/>
      <c r="D15" s="69"/>
      <c r="E15" s="69"/>
      <c r="F15" s="70">
        <v>9585000</v>
      </c>
      <c r="G15" s="70">
        <v>9585000</v>
      </c>
      <c r="H15" s="70">
        <v>9585000</v>
      </c>
      <c r="I15" s="69"/>
    </row>
    <row r="16" spans="1:11" ht="23" x14ac:dyDescent="0.35">
      <c r="A16" s="67" t="s">
        <v>136</v>
      </c>
      <c r="B16" s="68"/>
      <c r="C16" s="69"/>
      <c r="D16" s="69"/>
      <c r="E16" s="69"/>
      <c r="F16" s="70">
        <v>29097000</v>
      </c>
      <c r="G16" s="70">
        <v>29097000</v>
      </c>
      <c r="H16" s="70">
        <v>29097000</v>
      </c>
      <c r="I16" s="69"/>
    </row>
    <row r="17" spans="1:9" ht="23" x14ac:dyDescent="0.35">
      <c r="A17" s="67" t="s">
        <v>137</v>
      </c>
      <c r="B17" s="68"/>
      <c r="C17" s="69"/>
      <c r="D17" s="69"/>
      <c r="E17" s="69"/>
      <c r="F17" s="70">
        <v>25000000</v>
      </c>
      <c r="G17" s="70">
        <v>25000000</v>
      </c>
      <c r="H17" s="70">
        <v>25000000</v>
      </c>
      <c r="I17" s="69"/>
    </row>
    <row r="18" spans="1:9" ht="23" x14ac:dyDescent="0.35">
      <c r="A18" s="67" t="s">
        <v>138</v>
      </c>
      <c r="B18" s="68"/>
      <c r="C18" s="69"/>
      <c r="D18" s="69"/>
      <c r="E18" s="69"/>
      <c r="F18" s="70">
        <v>45540000</v>
      </c>
      <c r="G18" s="70">
        <v>45540000</v>
      </c>
      <c r="H18" s="70">
        <v>45540000</v>
      </c>
      <c r="I18" s="69"/>
    </row>
    <row r="19" spans="1:9" ht="23" x14ac:dyDescent="0.35">
      <c r="A19" s="67" t="s">
        <v>139</v>
      </c>
      <c r="B19" s="68"/>
      <c r="C19" s="69"/>
      <c r="D19" s="69"/>
      <c r="E19" s="69"/>
      <c r="F19" s="70">
        <v>39863000</v>
      </c>
      <c r="G19" s="70">
        <v>39863000</v>
      </c>
      <c r="H19" s="70">
        <v>39863000</v>
      </c>
      <c r="I19" s="69"/>
    </row>
    <row r="20" spans="1:9" ht="34.5" x14ac:dyDescent="0.35">
      <c r="A20" s="67" t="s">
        <v>140</v>
      </c>
      <c r="B20" s="68"/>
      <c r="C20" s="69"/>
      <c r="D20" s="69"/>
      <c r="E20" s="69"/>
      <c r="F20" s="70">
        <v>20088000</v>
      </c>
      <c r="G20" s="70">
        <v>20088000</v>
      </c>
      <c r="H20" s="70">
        <v>20088000</v>
      </c>
      <c r="I20" s="69"/>
    </row>
    <row r="21" spans="1:9" ht="23" x14ac:dyDescent="0.35">
      <c r="A21" s="67" t="s">
        <v>141</v>
      </c>
      <c r="B21" s="71"/>
      <c r="C21" s="71"/>
      <c r="D21" s="71"/>
      <c r="E21" s="71"/>
      <c r="F21" s="70">
        <v>70291000</v>
      </c>
      <c r="G21" s="70">
        <v>70291000</v>
      </c>
      <c r="H21" s="70">
        <v>70291000</v>
      </c>
      <c r="I21" s="71"/>
    </row>
    <row r="22" spans="1:9" ht="23" x14ac:dyDescent="0.35">
      <c r="A22" s="67" t="s">
        <v>142</v>
      </c>
      <c r="B22" s="71"/>
      <c r="C22" s="71"/>
      <c r="D22" s="71"/>
      <c r="E22" s="71"/>
      <c r="F22" s="70">
        <v>30383000</v>
      </c>
      <c r="G22" s="70">
        <v>30383000</v>
      </c>
      <c r="H22" s="70">
        <v>30383000</v>
      </c>
      <c r="I22" s="71"/>
    </row>
    <row r="23" spans="1:9" ht="34.5" x14ac:dyDescent="0.35">
      <c r="A23" s="67" t="s">
        <v>143</v>
      </c>
      <c r="B23" s="71"/>
      <c r="C23" s="71"/>
      <c r="D23" s="71"/>
      <c r="E23" s="71"/>
      <c r="F23" s="70">
        <v>50000000</v>
      </c>
      <c r="G23" s="70">
        <v>50000000</v>
      </c>
      <c r="H23" s="70">
        <v>50000000</v>
      </c>
      <c r="I23" s="71"/>
    </row>
    <row r="24" spans="1:9" ht="23" x14ac:dyDescent="0.35">
      <c r="A24" s="67" t="s">
        <v>144</v>
      </c>
      <c r="B24" s="71"/>
      <c r="C24" s="71"/>
      <c r="D24" s="71"/>
      <c r="E24" s="71"/>
      <c r="F24" s="70">
        <v>106000000</v>
      </c>
      <c r="G24" s="70">
        <v>106000000</v>
      </c>
      <c r="H24" s="70">
        <v>106000000</v>
      </c>
      <c r="I24" s="71"/>
    </row>
    <row r="25" spans="1:9" ht="23" x14ac:dyDescent="0.35">
      <c r="A25" s="67" t="s">
        <v>145</v>
      </c>
      <c r="B25" s="71"/>
      <c r="C25" s="71"/>
      <c r="D25" s="71"/>
      <c r="E25" s="71"/>
      <c r="F25" s="70">
        <v>5612000</v>
      </c>
      <c r="G25" s="70">
        <v>5612000</v>
      </c>
      <c r="H25" s="70">
        <v>5612000</v>
      </c>
      <c r="I25" s="71"/>
    </row>
    <row r="26" spans="1:9" ht="23" x14ac:dyDescent="0.35">
      <c r="A26" s="67" t="s">
        <v>146</v>
      </c>
      <c r="B26" s="71"/>
      <c r="C26" s="71"/>
      <c r="D26" s="71"/>
      <c r="E26" s="71"/>
      <c r="F26" s="70">
        <v>1253090689</v>
      </c>
      <c r="G26" s="70">
        <v>1253090689</v>
      </c>
      <c r="H26" s="70">
        <v>1253090689</v>
      </c>
      <c r="I26" s="71"/>
    </row>
    <row r="27" spans="1:9" ht="23" x14ac:dyDescent="0.35">
      <c r="A27" s="67" t="s">
        <v>147</v>
      </c>
      <c r="B27" s="71"/>
      <c r="C27" s="71"/>
      <c r="D27" s="71"/>
      <c r="E27" s="71"/>
      <c r="F27" s="70">
        <v>50000000</v>
      </c>
      <c r="G27" s="70">
        <v>50000000</v>
      </c>
      <c r="H27" s="70">
        <v>50000000</v>
      </c>
      <c r="I27" s="71"/>
    </row>
    <row r="28" spans="1:9" ht="34.5" x14ac:dyDescent="0.35">
      <c r="A28" s="67" t="s">
        <v>148</v>
      </c>
      <c r="B28" s="71"/>
      <c r="C28" s="71"/>
      <c r="D28" s="71"/>
      <c r="E28" s="71"/>
      <c r="F28" s="70">
        <v>207899000</v>
      </c>
      <c r="G28" s="70">
        <v>207899000</v>
      </c>
      <c r="H28" s="70">
        <v>207899000</v>
      </c>
      <c r="I28" s="71"/>
    </row>
    <row r="29" spans="1:9" ht="23" x14ac:dyDescent="0.35">
      <c r="A29" s="67" t="s">
        <v>149</v>
      </c>
      <c r="B29" s="71"/>
      <c r="C29" s="71"/>
      <c r="D29" s="71"/>
      <c r="E29" s="71"/>
      <c r="F29" s="70">
        <v>100000000</v>
      </c>
      <c r="G29" s="70">
        <v>100000000</v>
      </c>
      <c r="H29" s="70">
        <v>100000000</v>
      </c>
      <c r="I29" s="71"/>
    </row>
    <row r="30" spans="1:9" ht="23" x14ac:dyDescent="0.35">
      <c r="A30" s="67" t="s">
        <v>150</v>
      </c>
      <c r="B30" s="71"/>
      <c r="C30" s="71"/>
      <c r="D30" s="71"/>
      <c r="E30" s="71"/>
      <c r="F30" s="70">
        <v>60000000</v>
      </c>
      <c r="G30" s="70">
        <v>60000000</v>
      </c>
      <c r="H30" s="70">
        <v>60000000</v>
      </c>
      <c r="I30" s="71"/>
    </row>
    <row r="31" spans="1:9" ht="23" x14ac:dyDescent="0.35">
      <c r="A31" s="67" t="s">
        <v>151</v>
      </c>
      <c r="B31" s="71"/>
      <c r="C31" s="71"/>
      <c r="D31" s="71"/>
      <c r="E31" s="71"/>
      <c r="F31" s="70">
        <v>132822000</v>
      </c>
      <c r="G31" s="70">
        <v>132822000</v>
      </c>
      <c r="H31" s="70">
        <v>132822000</v>
      </c>
      <c r="I31" s="71"/>
    </row>
    <row r="32" spans="1:9" ht="23" x14ac:dyDescent="0.35">
      <c r="A32" s="67" t="s">
        <v>152</v>
      </c>
      <c r="B32" s="71"/>
      <c r="C32" s="71"/>
      <c r="D32" s="71"/>
      <c r="E32" s="71"/>
      <c r="F32" s="70">
        <v>61000000</v>
      </c>
      <c r="G32" s="70">
        <v>61000000</v>
      </c>
      <c r="H32" s="70">
        <v>61000000</v>
      </c>
      <c r="I32" s="71"/>
    </row>
    <row r="33" spans="1:9" ht="23" x14ac:dyDescent="0.35">
      <c r="A33" s="67" t="s">
        <v>153</v>
      </c>
      <c r="B33" s="71"/>
      <c r="C33" s="71"/>
      <c r="D33" s="71"/>
      <c r="E33" s="71"/>
      <c r="F33" s="70">
        <v>30000000</v>
      </c>
      <c r="G33" s="70">
        <v>30000000</v>
      </c>
      <c r="H33" s="70">
        <v>30000000</v>
      </c>
      <c r="I33" s="71"/>
    </row>
    <row r="34" spans="1:9" ht="21" customHeight="1" x14ac:dyDescent="0.35">
      <c r="A34" s="67" t="s">
        <v>154</v>
      </c>
      <c r="B34" s="71"/>
      <c r="C34" s="71"/>
      <c r="D34" s="71"/>
      <c r="E34" s="71"/>
      <c r="F34" s="70">
        <v>30000000</v>
      </c>
      <c r="G34" s="70">
        <v>30000000</v>
      </c>
      <c r="H34" s="70">
        <v>30000000</v>
      </c>
      <c r="I34" s="71"/>
    </row>
    <row r="35" spans="1:9" ht="23" x14ac:dyDescent="0.35">
      <c r="A35" s="67" t="s">
        <v>155</v>
      </c>
      <c r="B35" s="71"/>
      <c r="C35" s="71"/>
      <c r="D35" s="71"/>
      <c r="E35" s="71"/>
      <c r="F35" s="70">
        <v>20000000</v>
      </c>
      <c r="G35" s="70">
        <v>20000000</v>
      </c>
      <c r="H35" s="70">
        <v>20000000</v>
      </c>
      <c r="I35" s="71"/>
    </row>
    <row r="36" spans="1:9" ht="23" x14ac:dyDescent="0.35">
      <c r="A36" s="67" t="s">
        <v>156</v>
      </c>
      <c r="B36" s="71"/>
      <c r="C36" s="71"/>
      <c r="D36" s="71"/>
      <c r="E36" s="71"/>
      <c r="F36" s="70">
        <v>86108000</v>
      </c>
      <c r="G36" s="70">
        <v>86108000</v>
      </c>
      <c r="H36" s="70">
        <v>86108000</v>
      </c>
      <c r="I36" s="71"/>
    </row>
    <row r="37" spans="1:9" ht="23" x14ac:dyDescent="0.35">
      <c r="A37" s="67" t="s">
        <v>157</v>
      </c>
      <c r="B37" s="71"/>
      <c r="C37" s="71"/>
      <c r="D37" s="71"/>
      <c r="E37" s="71"/>
      <c r="F37" s="70">
        <v>65647000</v>
      </c>
      <c r="G37" s="70">
        <v>65647000</v>
      </c>
      <c r="H37" s="70">
        <v>65647000</v>
      </c>
      <c r="I37" s="71"/>
    </row>
    <row r="38" spans="1:9" ht="23" x14ac:dyDescent="0.35">
      <c r="A38" s="67" t="s">
        <v>158</v>
      </c>
      <c r="B38" s="71"/>
      <c r="C38" s="71"/>
      <c r="D38" s="71"/>
      <c r="E38" s="71"/>
      <c r="F38" s="70">
        <v>30000000</v>
      </c>
      <c r="G38" s="70">
        <v>30000000</v>
      </c>
      <c r="H38" s="70">
        <v>30000000</v>
      </c>
      <c r="I38" s="71"/>
    </row>
    <row r="39" spans="1:9" ht="23" x14ac:dyDescent="0.35">
      <c r="A39" s="67" t="s">
        <v>159</v>
      </c>
      <c r="B39" s="71"/>
      <c r="C39" s="71"/>
      <c r="D39" s="71"/>
      <c r="E39" s="71"/>
      <c r="F39" s="70">
        <v>37440000</v>
      </c>
      <c r="G39" s="70">
        <v>37440000</v>
      </c>
      <c r="H39" s="70">
        <v>37440000</v>
      </c>
      <c r="I39" s="71"/>
    </row>
    <row r="40" spans="1:9" ht="23" x14ac:dyDescent="0.35">
      <c r="A40" s="67" t="s">
        <v>160</v>
      </c>
      <c r="B40" s="71"/>
      <c r="C40" s="71"/>
      <c r="D40" s="71"/>
      <c r="E40" s="71"/>
      <c r="F40" s="70">
        <v>50000000</v>
      </c>
      <c r="G40" s="70">
        <v>50000000</v>
      </c>
      <c r="H40" s="70">
        <v>50000000</v>
      </c>
      <c r="I40" s="71"/>
    </row>
    <row r="41" spans="1:9" ht="23" x14ac:dyDescent="0.35">
      <c r="A41" s="67" t="s">
        <v>161</v>
      </c>
      <c r="B41" s="71"/>
      <c r="C41" s="71"/>
      <c r="D41" s="71"/>
      <c r="E41" s="71"/>
      <c r="F41" s="70">
        <v>28082000</v>
      </c>
      <c r="G41" s="70">
        <v>28082000</v>
      </c>
      <c r="H41" s="70">
        <v>28082000</v>
      </c>
      <c r="I41" s="71"/>
    </row>
    <row r="42" spans="1:9" ht="23" x14ac:dyDescent="0.35">
      <c r="A42" s="67" t="s">
        <v>162</v>
      </c>
      <c r="B42" s="71"/>
      <c r="C42" s="71"/>
      <c r="D42" s="71"/>
      <c r="E42" s="71"/>
      <c r="F42" s="70">
        <v>3230000000</v>
      </c>
      <c r="G42" s="70">
        <v>3230000000</v>
      </c>
      <c r="H42" s="70">
        <v>3230000000</v>
      </c>
      <c r="I42" s="71"/>
    </row>
    <row r="43" spans="1:9" ht="23" x14ac:dyDescent="0.35">
      <c r="A43" s="67" t="s">
        <v>163</v>
      </c>
      <c r="B43" s="71"/>
      <c r="C43" s="71"/>
      <c r="D43" s="71"/>
      <c r="E43" s="71"/>
      <c r="F43" s="70">
        <v>50000000</v>
      </c>
      <c r="G43" s="70">
        <v>50000000</v>
      </c>
      <c r="H43" s="70">
        <v>50000000</v>
      </c>
      <c r="I43" s="71"/>
    </row>
    <row r="44" spans="1:9" ht="23" x14ac:dyDescent="0.35">
      <c r="A44" s="67" t="s">
        <v>164</v>
      </c>
      <c r="B44" s="71"/>
      <c r="C44" s="71"/>
      <c r="D44" s="71"/>
      <c r="E44" s="71"/>
      <c r="F44" s="70">
        <v>60033000</v>
      </c>
      <c r="G44" s="70">
        <v>60033000</v>
      </c>
      <c r="H44" s="70">
        <v>60033000</v>
      </c>
      <c r="I44" s="71"/>
    </row>
    <row r="45" spans="1:9" ht="23" x14ac:dyDescent="0.35">
      <c r="A45" s="67" t="s">
        <v>165</v>
      </c>
      <c r="B45" s="71"/>
      <c r="C45" s="71"/>
      <c r="D45" s="71"/>
      <c r="E45" s="71"/>
      <c r="F45" s="70">
        <v>149383000</v>
      </c>
      <c r="G45" s="70">
        <v>149383000</v>
      </c>
      <c r="H45" s="70">
        <v>149383000</v>
      </c>
      <c r="I45" s="71"/>
    </row>
    <row r="46" spans="1:9" ht="23" x14ac:dyDescent="0.35">
      <c r="A46" s="67" t="s">
        <v>166</v>
      </c>
      <c r="B46" s="71"/>
      <c r="C46" s="71"/>
      <c r="D46" s="71"/>
      <c r="E46" s="71"/>
      <c r="F46" s="70">
        <v>800000000</v>
      </c>
      <c r="G46" s="70">
        <v>800000000</v>
      </c>
      <c r="H46" s="70">
        <v>800000000</v>
      </c>
      <c r="I46" s="71"/>
    </row>
    <row r="47" spans="1:9" ht="23" x14ac:dyDescent="0.35">
      <c r="A47" s="67" t="s">
        <v>167</v>
      </c>
      <c r="B47" s="71"/>
      <c r="C47" s="71"/>
      <c r="D47" s="71"/>
      <c r="E47" s="71"/>
      <c r="F47" s="70">
        <v>801950000</v>
      </c>
      <c r="G47" s="70">
        <v>801950000</v>
      </c>
      <c r="H47" s="70">
        <v>801950000</v>
      </c>
      <c r="I47" s="71"/>
    </row>
    <row r="48" spans="1:9" ht="23" x14ac:dyDescent="0.35">
      <c r="A48" s="67" t="s">
        <v>168</v>
      </c>
      <c r="B48" s="71"/>
      <c r="C48" s="71"/>
      <c r="D48" s="71"/>
      <c r="E48" s="71"/>
      <c r="F48" s="70">
        <v>256017000</v>
      </c>
      <c r="G48" s="70">
        <v>256017000</v>
      </c>
      <c r="H48" s="70">
        <v>256017000</v>
      </c>
      <c r="I48" s="71"/>
    </row>
    <row r="49" spans="1:9" ht="23" x14ac:dyDescent="0.35">
      <c r="A49" s="67" t="s">
        <v>169</v>
      </c>
      <c r="B49" s="71"/>
      <c r="C49" s="71"/>
      <c r="D49" s="71"/>
      <c r="E49" s="71"/>
      <c r="F49" s="70">
        <v>115000000</v>
      </c>
      <c r="G49" s="70">
        <v>115000000</v>
      </c>
      <c r="H49" s="70">
        <v>115000000</v>
      </c>
      <c r="I49" s="71"/>
    </row>
    <row r="50" spans="1:9" x14ac:dyDescent="0.35">
      <c r="A50" s="72" t="s">
        <v>170</v>
      </c>
      <c r="B50" s="73"/>
      <c r="C50" s="73"/>
      <c r="D50" s="73"/>
      <c r="E50" s="73"/>
      <c r="F50" s="74">
        <v>155000000</v>
      </c>
      <c r="G50" s="74">
        <v>155000000</v>
      </c>
      <c r="H50" s="74">
        <v>155000000</v>
      </c>
      <c r="I50" s="73"/>
    </row>
  </sheetData>
  <mergeCells count="14">
    <mergeCell ref="G1:I1"/>
    <mergeCell ref="A1:B1"/>
    <mergeCell ref="A2:B2"/>
    <mergeCell ref="A3:I3"/>
    <mergeCell ref="A4:I4"/>
    <mergeCell ref="A5:I5"/>
    <mergeCell ref="A6:A8"/>
    <mergeCell ref="B6:B8"/>
    <mergeCell ref="C6:D7"/>
    <mergeCell ref="E6:E8"/>
    <mergeCell ref="F6:I6"/>
    <mergeCell ref="F7:F8"/>
    <mergeCell ref="G7:G8"/>
    <mergeCell ref="H7:I7"/>
  </mergeCells>
  <pageMargins left="0.46" right="0.21" top="0.53" bottom="0.2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3" sqref="A13:XFD13"/>
    </sheetView>
  </sheetViews>
  <sheetFormatPr defaultColWidth="9.1796875" defaultRowHeight="15.5" x14ac:dyDescent="0.35"/>
  <cols>
    <col min="1" max="1" width="26.453125" style="1" customWidth="1"/>
    <col min="2" max="2" width="15.7265625" style="1" customWidth="1"/>
    <col min="3" max="3" width="14.81640625" style="1" customWidth="1"/>
    <col min="4" max="4" width="17.81640625" style="1" customWidth="1"/>
    <col min="5" max="5" width="17.1796875" style="1" customWidth="1"/>
    <col min="6" max="6" width="15.453125" style="1" customWidth="1"/>
    <col min="7" max="7" width="16.26953125" style="1" customWidth="1"/>
    <col min="8" max="16384" width="9.1796875" style="1"/>
  </cols>
  <sheetData>
    <row r="1" spans="1:7" ht="47.25" customHeight="1" x14ac:dyDescent="0.35">
      <c r="A1" s="90" t="s">
        <v>119</v>
      </c>
      <c r="B1" s="90"/>
      <c r="F1" s="90" t="s">
        <v>116</v>
      </c>
      <c r="G1" s="90"/>
    </row>
    <row r="2" spans="1:7" ht="21" customHeight="1" x14ac:dyDescent="0.35">
      <c r="A2" s="81" t="s">
        <v>125</v>
      </c>
      <c r="B2" s="81"/>
      <c r="C2" s="81"/>
      <c r="D2" s="81"/>
      <c r="E2" s="81"/>
      <c r="F2" s="81"/>
      <c r="G2" s="81"/>
    </row>
    <row r="3" spans="1:7" ht="21" customHeight="1" x14ac:dyDescent="0.35">
      <c r="A3" s="82" t="s">
        <v>80</v>
      </c>
      <c r="B3" s="82"/>
      <c r="C3" s="82"/>
      <c r="D3" s="82"/>
      <c r="E3" s="82"/>
      <c r="F3" s="82"/>
      <c r="G3" s="82"/>
    </row>
    <row r="4" spans="1:7" ht="21" customHeight="1" x14ac:dyDescent="0.35">
      <c r="F4" s="91" t="s">
        <v>0</v>
      </c>
      <c r="G4" s="91"/>
    </row>
    <row r="5" spans="1:7" ht="27.75" customHeight="1" x14ac:dyDescent="0.35">
      <c r="A5" s="89" t="s">
        <v>2</v>
      </c>
      <c r="B5" s="89" t="s">
        <v>117</v>
      </c>
      <c r="C5" s="89"/>
      <c r="D5" s="89"/>
      <c r="E5" s="89" t="s">
        <v>118</v>
      </c>
      <c r="F5" s="89"/>
      <c r="G5" s="89"/>
    </row>
    <row r="6" spans="1:7" ht="30" x14ac:dyDescent="0.35">
      <c r="A6" s="89"/>
      <c r="B6" s="49" t="s">
        <v>107</v>
      </c>
      <c r="C6" s="49" t="s">
        <v>108</v>
      </c>
      <c r="D6" s="49" t="s">
        <v>109</v>
      </c>
      <c r="E6" s="49" t="s">
        <v>107</v>
      </c>
      <c r="F6" s="49" t="s">
        <v>108</v>
      </c>
      <c r="G6" s="49" t="s">
        <v>109</v>
      </c>
    </row>
    <row r="7" spans="1:7" ht="27" customHeight="1" x14ac:dyDescent="0.35">
      <c r="A7" s="49" t="s">
        <v>46</v>
      </c>
      <c r="B7" s="50"/>
      <c r="C7" s="50"/>
      <c r="D7" s="50"/>
      <c r="E7" s="50"/>
      <c r="F7" s="50"/>
      <c r="G7" s="50"/>
    </row>
    <row r="8" spans="1:7" s="5" customFormat="1" ht="34.5" customHeight="1" x14ac:dyDescent="0.3">
      <c r="A8" s="92" t="s">
        <v>110</v>
      </c>
      <c r="B8" s="54">
        <f t="shared" ref="B8:C8" si="0">B9+B10+B11+B12</f>
        <v>136000</v>
      </c>
      <c r="C8" s="54">
        <f t="shared" si="0"/>
        <v>136000</v>
      </c>
      <c r="D8" s="54">
        <f t="shared" ref="D8" si="1">D9+D10+D11+D12</f>
        <v>0</v>
      </c>
      <c r="E8" s="54">
        <f>E9+E10+E11+E12</f>
        <v>110313</v>
      </c>
      <c r="F8" s="54">
        <f t="shared" ref="F8" si="2">F9+F10+F11+F12</f>
        <v>110313</v>
      </c>
      <c r="G8" s="54">
        <f t="shared" ref="G8" si="3">G9+G10+G11+G12</f>
        <v>0</v>
      </c>
    </row>
    <row r="9" spans="1:7" ht="27" customHeight="1" x14ac:dyDescent="0.35">
      <c r="A9" s="52" t="s">
        <v>120</v>
      </c>
      <c r="B9" s="53">
        <v>25000</v>
      </c>
      <c r="C9" s="53">
        <v>25000</v>
      </c>
      <c r="D9" s="53">
        <f t="shared" ref="D9:D10" si="4">B9-C9</f>
        <v>0</v>
      </c>
      <c r="E9" s="53">
        <v>23035</v>
      </c>
      <c r="F9" s="53">
        <v>23035</v>
      </c>
      <c r="G9" s="53">
        <f t="shared" ref="G9:G13" si="5">E9-F9</f>
        <v>0</v>
      </c>
    </row>
    <row r="10" spans="1:7" ht="27" customHeight="1" x14ac:dyDescent="0.35">
      <c r="A10" s="52" t="s">
        <v>121</v>
      </c>
      <c r="B10" s="53">
        <v>25000</v>
      </c>
      <c r="C10" s="53">
        <v>25000</v>
      </c>
      <c r="D10" s="53">
        <f t="shared" si="4"/>
        <v>0</v>
      </c>
      <c r="E10" s="53">
        <v>19195</v>
      </c>
      <c r="F10" s="53">
        <v>19195</v>
      </c>
      <c r="G10" s="53">
        <f t="shared" si="5"/>
        <v>0</v>
      </c>
    </row>
    <row r="11" spans="1:7" ht="27" customHeight="1" x14ac:dyDescent="0.35">
      <c r="A11" s="52" t="s">
        <v>123</v>
      </c>
      <c r="B11" s="53">
        <v>75000</v>
      </c>
      <c r="C11" s="53">
        <v>75000</v>
      </c>
      <c r="D11" s="53">
        <f>B11-C11</f>
        <v>0</v>
      </c>
      <c r="E11" s="53">
        <v>58053</v>
      </c>
      <c r="F11" s="53">
        <v>58053</v>
      </c>
      <c r="G11" s="53">
        <f t="shared" si="5"/>
        <v>0</v>
      </c>
    </row>
    <row r="12" spans="1:7" ht="27" customHeight="1" x14ac:dyDescent="0.35">
      <c r="A12" s="52" t="s">
        <v>122</v>
      </c>
      <c r="B12" s="53">
        <v>11000</v>
      </c>
      <c r="C12" s="53">
        <v>11000</v>
      </c>
      <c r="D12" s="53">
        <f t="shared" ref="D12" si="6">B12-C12</f>
        <v>0</v>
      </c>
      <c r="E12" s="53">
        <v>10030</v>
      </c>
      <c r="F12" s="53">
        <v>10030</v>
      </c>
      <c r="G12" s="53">
        <f t="shared" si="5"/>
        <v>0</v>
      </c>
    </row>
    <row r="13" spans="1:7" s="5" customFormat="1" ht="27" customHeight="1" x14ac:dyDescent="0.3">
      <c r="A13" s="92" t="s">
        <v>111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f t="shared" si="5"/>
        <v>0</v>
      </c>
    </row>
    <row r="14" spans="1:7" ht="27" customHeight="1" x14ac:dyDescent="0.35">
      <c r="A14" s="52" t="s">
        <v>112</v>
      </c>
      <c r="B14" s="51"/>
      <c r="C14" s="51"/>
      <c r="D14" s="51"/>
      <c r="E14" s="51"/>
      <c r="F14" s="51"/>
      <c r="G14" s="51"/>
    </row>
    <row r="15" spans="1:7" ht="27" customHeight="1" x14ac:dyDescent="0.35">
      <c r="A15" s="52" t="s">
        <v>113</v>
      </c>
      <c r="B15" s="51"/>
      <c r="C15" s="51"/>
      <c r="D15" s="51"/>
      <c r="E15" s="51"/>
      <c r="F15" s="51"/>
      <c r="G15" s="51"/>
    </row>
    <row r="16" spans="1:7" ht="27" customHeight="1" x14ac:dyDescent="0.35">
      <c r="A16" s="48" t="s">
        <v>114</v>
      </c>
    </row>
    <row r="17" spans="1:1" ht="27" customHeight="1" x14ac:dyDescent="0.35">
      <c r="A17" s="48" t="s">
        <v>115</v>
      </c>
    </row>
  </sheetData>
  <mergeCells count="8">
    <mergeCell ref="A5:A6"/>
    <mergeCell ref="B5:D5"/>
    <mergeCell ref="E5:G5"/>
    <mergeCell ref="F1:G1"/>
    <mergeCell ref="A2:G2"/>
    <mergeCell ref="A3:G3"/>
    <mergeCell ref="F4:G4"/>
    <mergeCell ref="A1:B1"/>
  </mergeCells>
  <pageMargins left="0.45" right="0.45" top="0.5" bottom="0.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AACCA-370B-44B7-90E0-DBC3402266AA}"/>
</file>

<file path=customXml/itemProps2.xml><?xml version="1.0" encoding="utf-8"?>
<ds:datastoreItem xmlns:ds="http://schemas.openxmlformats.org/officeDocument/2006/customXml" ds:itemID="{BA5F5B63-2D84-48E8-9EB9-4608D5B16225}"/>
</file>

<file path=customXml/itemProps3.xml><?xml version="1.0" encoding="utf-8"?>
<ds:datastoreItem xmlns:ds="http://schemas.openxmlformats.org/officeDocument/2006/customXml" ds:itemID="{88468BFF-8983-4B21-8DF1-06BB63F99D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116</vt:lpstr>
      <vt:lpstr>117</vt:lpstr>
      <vt:lpstr>118</vt:lpstr>
      <vt:lpstr>119</vt:lpstr>
      <vt:lpstr>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VIET KHANH</cp:lastModifiedBy>
  <cp:lastPrinted>2023-08-22T12:08:15Z</cp:lastPrinted>
  <dcterms:created xsi:type="dcterms:W3CDTF">2018-08-09T02:32:07Z</dcterms:created>
  <dcterms:modified xsi:type="dcterms:W3CDTF">2023-08-22T12:08:54Z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